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165" tabRatio="538" activeTab="9"/>
  </bookViews>
  <sheets>
    <sheet name="Программы, ФОС" sheetId="1" r:id="rId1"/>
    <sheet name="ПР 121 " sheetId="2" r:id="rId2"/>
    <sheet name="Ф 129 " sheetId="3" r:id="rId3"/>
    <sheet name="Ф 130" sheetId="4" r:id="rId4"/>
    <sheet name="Ф 227" sheetId="5" r:id="rId5"/>
    <sheet name="Ф 228" sheetId="6" r:id="rId6"/>
    <sheet name="Ф 325" sheetId="7" r:id="rId7"/>
    <sheet name="Ф 326" sheetId="8" r:id="rId8"/>
    <sheet name="ПК 103 " sheetId="9" r:id="rId9"/>
    <sheet name="ПК 201" sheetId="10" r:id="rId10"/>
  </sheets>
  <definedNames>
    <definedName name="_xlnm.Print_Area" localSheetId="8">'ПК 103 '!$A$1:$U$42</definedName>
    <definedName name="_xlnm.Print_Area" localSheetId="9">'ПК 201'!$A$1:$X$60</definedName>
    <definedName name="_xlnm.Print_Area" localSheetId="1">'ПР 121 '!$A$1:$R$52</definedName>
    <definedName name="_xlnm.Print_Area" localSheetId="0">'Программы, ФОС'!$A$1:$D$106</definedName>
    <definedName name="_xlnm.Print_Area" localSheetId="2">'Ф 129 '!$A$1:$R$41</definedName>
    <definedName name="_xlnm.Print_Area" localSheetId="3">'Ф 130'!$A$1:$R$41</definedName>
    <definedName name="_xlnm.Print_Area" localSheetId="4">'Ф 227'!$A$1:$R$45</definedName>
    <definedName name="_xlnm.Print_Area" localSheetId="5">'Ф 228'!$A$1:$R$45</definedName>
    <definedName name="_xlnm.Print_Area" localSheetId="6">'Ф 325'!$A$1:$R$39</definedName>
    <definedName name="_xlnm.Print_Area" localSheetId="7">'Ф 326'!$A$1:$R$39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F26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O26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M12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L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  <comment ref="N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умножать на кол подгрупп</t>
        </r>
      </text>
    </comment>
  </commentList>
</comments>
</file>

<file path=xl/sharedStrings.xml><?xml version="1.0" encoding="utf-8"?>
<sst xmlns="http://schemas.openxmlformats.org/spreadsheetml/2006/main" count="1244" uniqueCount="308">
  <si>
    <t>№п/п</t>
  </si>
  <si>
    <t>Отчетность</t>
  </si>
  <si>
    <t>Физическая культура</t>
  </si>
  <si>
    <t>Иностранный язык</t>
  </si>
  <si>
    <t>Итого</t>
  </si>
  <si>
    <t>Фамилия И.О. преподавателя</t>
  </si>
  <si>
    <t>Итого часов за год на 1 студента</t>
  </si>
  <si>
    <t>кол - во часов в неделю</t>
  </si>
  <si>
    <t>Итого часов теор.обучения за год на 1 студента</t>
  </si>
  <si>
    <t xml:space="preserve"> 1 семестр (17 недель) </t>
  </si>
  <si>
    <t>Теоретич занятия</t>
  </si>
  <si>
    <t>Практич. /лабораторные</t>
  </si>
  <si>
    <t>всего аудиторн часов</t>
  </si>
  <si>
    <t>СОГЛАСОВАНО:</t>
  </si>
  <si>
    <t>Наименование дисциплин, междисциплинарных курсов, модулей</t>
  </si>
  <si>
    <t>Количество обучающихся ____ чел.</t>
  </si>
  <si>
    <t>История</t>
  </si>
  <si>
    <t>Э</t>
  </si>
  <si>
    <t>ДЗ</t>
  </si>
  <si>
    <t>ОП.02</t>
  </si>
  <si>
    <t>Зам.директора по УР</t>
  </si>
  <si>
    <t>________________ Белоносова Н.В.</t>
  </si>
  <si>
    <t>КР</t>
  </si>
  <si>
    <t>ОП.01</t>
  </si>
  <si>
    <t xml:space="preserve"> 2 семестр (23 недели)</t>
  </si>
  <si>
    <t>Базовые дисциплины</t>
  </si>
  <si>
    <t>БД.01</t>
  </si>
  <si>
    <t>Русский язык</t>
  </si>
  <si>
    <t>БД.02</t>
  </si>
  <si>
    <t>Литература</t>
  </si>
  <si>
    <t>БД.03</t>
  </si>
  <si>
    <t>БД.04</t>
  </si>
  <si>
    <t>БД.05</t>
  </si>
  <si>
    <t>БД.06</t>
  </si>
  <si>
    <t>Основы безопасности жизнедеятельности</t>
  </si>
  <si>
    <t>БД.07</t>
  </si>
  <si>
    <t>Обществознание</t>
  </si>
  <si>
    <t>БД.08</t>
  </si>
  <si>
    <t>Естествознание</t>
  </si>
  <si>
    <t>География</t>
  </si>
  <si>
    <t>Профильные дисциплины</t>
  </si>
  <si>
    <t>ПД.01</t>
  </si>
  <si>
    <t>Математика</t>
  </si>
  <si>
    <t>ПД.02</t>
  </si>
  <si>
    <t>Информатика</t>
  </si>
  <si>
    <t>ПД.03</t>
  </si>
  <si>
    <t>Экономика</t>
  </si>
  <si>
    <t>Предлагаемые дисциплины</t>
  </si>
  <si>
    <t>ПОО.01</t>
  </si>
  <si>
    <t>Эстетика</t>
  </si>
  <si>
    <t>Общепрофессиональный цикл</t>
  </si>
  <si>
    <t>Основы культуры профессионального общения</t>
  </si>
  <si>
    <t>Основы фотографии</t>
  </si>
  <si>
    <t>Леськив Е.В.</t>
  </si>
  <si>
    <t>Жеманов Я.Н.</t>
  </si>
  <si>
    <t>Ефименко О.Г.</t>
  </si>
  <si>
    <t>Шмидт И.Н.</t>
  </si>
  <si>
    <t>Шмелев В.И.</t>
  </si>
  <si>
    <t>Леонтьев М.С.</t>
  </si>
  <si>
    <t>Гончарова Е.В.</t>
  </si>
  <si>
    <t>Череменина Л.В.</t>
  </si>
  <si>
    <t>Закусилова М.А.</t>
  </si>
  <si>
    <t>Таскаева С.П.</t>
  </si>
  <si>
    <t>Попов А.В.</t>
  </si>
  <si>
    <t>Индекс</t>
  </si>
  <si>
    <t>Наименование дисциплин, МДК, модулей</t>
  </si>
  <si>
    <t>ФК</t>
  </si>
  <si>
    <t>Дз</t>
  </si>
  <si>
    <t>ОП.00 Общепрофессиональный цикл</t>
  </si>
  <si>
    <t>Экономические и правовые основы профессиональной деятельности</t>
  </si>
  <si>
    <t>ОП.03</t>
  </si>
  <si>
    <t>Санитария и гигиена</t>
  </si>
  <si>
    <t xml:space="preserve">Багаева Н.П. </t>
  </si>
  <si>
    <t>ОП.04</t>
  </si>
  <si>
    <t>Основы физиологии кожи и волос</t>
  </si>
  <si>
    <t>ОП.05</t>
  </si>
  <si>
    <t>Специальный рисунок</t>
  </si>
  <si>
    <t>ОП.06</t>
  </si>
  <si>
    <t>Безопасность жизнедеятельности</t>
  </si>
  <si>
    <t>П.00 Профессиональный цикл</t>
  </si>
  <si>
    <t>ПМ.01 Выполнение стрижек и укладок волос</t>
  </si>
  <si>
    <t>ЭК</t>
  </si>
  <si>
    <t>МДК 01.01</t>
  </si>
  <si>
    <t>Стрижки и укладки волос</t>
  </si>
  <si>
    <t>УП.00.01</t>
  </si>
  <si>
    <t>Учебная практика</t>
  </si>
  <si>
    <t>ПП.00.01</t>
  </si>
  <si>
    <t>Производственная практика</t>
  </si>
  <si>
    <t>ПМ.02 Выполнение химической завивки волос</t>
  </si>
  <si>
    <t>МДК 02.01</t>
  </si>
  <si>
    <t>Химическая завивка волос</t>
  </si>
  <si>
    <t>УП.00.02</t>
  </si>
  <si>
    <t>ПП.00.02</t>
  </si>
  <si>
    <t>ПМ.03 Выполнение окрашивания волос</t>
  </si>
  <si>
    <t>МДК 03.01</t>
  </si>
  <si>
    <t>Окрашивание волос</t>
  </si>
  <si>
    <t>УП.00.03</t>
  </si>
  <si>
    <t>ПП.00.03</t>
  </si>
  <si>
    <t>ПМ.04 Оформление причесок</t>
  </si>
  <si>
    <t>МДК 04.01</t>
  </si>
  <si>
    <t>Искусство прически</t>
  </si>
  <si>
    <t>УП.00.04</t>
  </si>
  <si>
    <t>ПП.00.04</t>
  </si>
  <si>
    <t>Вариативная часть циклов ОПОП</t>
  </si>
  <si>
    <t>ОП.07</t>
  </si>
  <si>
    <t>Информационные технологии в профессиональной деятельности</t>
  </si>
  <si>
    <t>Валияхметова Т.С.</t>
  </si>
  <si>
    <t>ОП.08</t>
  </si>
  <si>
    <t xml:space="preserve">История парикмахерского искусства </t>
  </si>
  <si>
    <t>ОП.09</t>
  </si>
  <si>
    <t xml:space="preserve">Основы визажа и стия </t>
  </si>
  <si>
    <t>Эк</t>
  </si>
  <si>
    <t xml:space="preserve">Шмидт И.Н. </t>
  </si>
  <si>
    <t>учебная/Производственная рактик а</t>
  </si>
  <si>
    <t>Государственная итоговая аттестация:</t>
  </si>
  <si>
    <t xml:space="preserve">Шевелева С.В. </t>
  </si>
  <si>
    <t>БД. 09</t>
  </si>
  <si>
    <t>ПД.04</t>
  </si>
  <si>
    <t>Право</t>
  </si>
  <si>
    <t>ПОО.02</t>
  </si>
  <si>
    <t>История фотографии</t>
  </si>
  <si>
    <t>ПОО.04</t>
  </si>
  <si>
    <t>Астрономия</t>
  </si>
  <si>
    <t>ПОО.05</t>
  </si>
  <si>
    <t>Родная литература</t>
  </si>
  <si>
    <t>Информационно-коммуникативные технологии в профессиональной деятельности</t>
  </si>
  <si>
    <t>ПМ.01 Выполнение работ фотографа</t>
  </si>
  <si>
    <t>МДК.01.01</t>
  </si>
  <si>
    <t>Основы техники и технологии фотосъемки</t>
  </si>
  <si>
    <t>УП.01.01</t>
  </si>
  <si>
    <t>ПП.01.01</t>
  </si>
  <si>
    <t>ПМ.02 Выполнение работ фотолаборанта</t>
  </si>
  <si>
    <t>МДК.02.01</t>
  </si>
  <si>
    <t>Основы технологии обработки фотоматериалов</t>
  </si>
  <si>
    <t>УП.02.01</t>
  </si>
  <si>
    <t>ОП. 04</t>
  </si>
  <si>
    <t>ВОП.08</t>
  </si>
  <si>
    <t>Будылин В.В.</t>
  </si>
  <si>
    <t>МДК.02.02</t>
  </si>
  <si>
    <t>ПМ.03 Выполнение работ ретушера</t>
  </si>
  <si>
    <t>Технологии автоматизированной проявки и печати</t>
  </si>
  <si>
    <t xml:space="preserve">Физика </t>
  </si>
  <si>
    <t>БД.09</t>
  </si>
  <si>
    <t>БД.09.01</t>
  </si>
  <si>
    <t>ОПД.07</t>
  </si>
  <si>
    <t>ОПД.08</t>
  </si>
  <si>
    <t xml:space="preserve">Химия </t>
  </si>
  <si>
    <t>ОПД.09</t>
  </si>
  <si>
    <t xml:space="preserve">Биология </t>
  </si>
  <si>
    <t xml:space="preserve">Основы проектной деятельности </t>
  </si>
  <si>
    <t xml:space="preserve">Психология и этика профессиональной деятельности/ Адаптационная дисциплина Психология личности и профессиональное самоопределение </t>
  </si>
  <si>
    <t xml:space="preserve"> 2 семестр                                                                    (24 недели включая 23 теории + 1 неделя ПА)</t>
  </si>
  <si>
    <t xml:space="preserve">Череменина Л.В. </t>
  </si>
  <si>
    <t xml:space="preserve">Перельштейн Е.В. </t>
  </si>
  <si>
    <t>Братцев В.А.</t>
  </si>
  <si>
    <t>Кучкарова К.Т.</t>
  </si>
  <si>
    <t>Перельштейн Е.В.</t>
  </si>
  <si>
    <t>Симакин В.В.</t>
  </si>
  <si>
    <t xml:space="preserve">Черемнина Л.В. </t>
  </si>
  <si>
    <t xml:space="preserve">Таскаева С.П. </t>
  </si>
  <si>
    <t>Шевелева С.В.</t>
  </si>
  <si>
    <t xml:space="preserve">Жеманов Я.Н. </t>
  </si>
  <si>
    <t xml:space="preserve">Зуева А.А. </t>
  </si>
  <si>
    <t xml:space="preserve">Куратор: Попов А.В. </t>
  </si>
  <si>
    <t xml:space="preserve">Профессия  43.01.02 "Парикмахер"  </t>
  </si>
  <si>
    <t>Профессия 54.01.03  Фотограф  Прием 2019</t>
  </si>
  <si>
    <t xml:space="preserve">Попов А.В. </t>
  </si>
  <si>
    <t>"+"</t>
  </si>
  <si>
    <t>"____"_______________2020г.</t>
  </si>
  <si>
    <t xml:space="preserve">Группа ПР 121 </t>
  </si>
  <si>
    <t>Рабочий график учебного процесса образовательной программы  43.01.02 "Парикмахер"  2020-2021 уч.год</t>
  </si>
  <si>
    <t>Каникулы зимние 2 недели с  29.12.20  по 11.01.21</t>
  </si>
  <si>
    <t xml:space="preserve">        защита практической квалификационной работы - 23.06.2021</t>
  </si>
  <si>
    <t xml:space="preserve">        защита письменной  квалификационной работы - 24.06.2021</t>
  </si>
  <si>
    <t xml:space="preserve">Зав. отделением _________________ Н.В. Токманцева </t>
  </si>
  <si>
    <t>2 семестр (16 недель теор.+6 недель практики)</t>
  </si>
  <si>
    <t xml:space="preserve">Рабочий график учебного процесса образовательной программы 54.01.03  Фотограф  2020-2021 учебный год </t>
  </si>
  <si>
    <t xml:space="preserve"> 2 семестр (22 недели)</t>
  </si>
  <si>
    <t>Зав.отделением__________________ Н.В. Токманцева</t>
  </si>
  <si>
    <t>Каникулы зимние 2 недели с  30.12.20  по 11.01.21</t>
  </si>
  <si>
    <t>Группа Ф-130</t>
  </si>
  <si>
    <t>Рабочий график учебного процесса образовательной программы 54.01.03  Фотограф (на базе 9 кл.)  2020-2021 уч.год</t>
  </si>
  <si>
    <t>Группа Ф-227</t>
  </si>
  <si>
    <t>Экология</t>
  </si>
  <si>
    <t xml:space="preserve">Рабочий график учебного процесса образовательной программы 43.01.09 Повар, кондитер    2020-2021 учебный год </t>
  </si>
  <si>
    <t>Баранова Е.В.</t>
  </si>
  <si>
    <t>ВОП.06</t>
  </si>
  <si>
    <t>ВОП.07</t>
  </si>
  <si>
    <t>Основы создания видеороликов: видео монтаж</t>
  </si>
  <si>
    <t xml:space="preserve"> 1 семестр (5 неделm) </t>
  </si>
  <si>
    <t xml:space="preserve"> 2 семестр (7 недель)</t>
  </si>
  <si>
    <t>Цветоведение</t>
  </si>
  <si>
    <t>МДК.03.01</t>
  </si>
  <si>
    <t>Основы ретуши и компьютерного дизайна фотографических изображений</t>
  </si>
  <si>
    <t>Группа Ф-325</t>
  </si>
  <si>
    <t>Баранова Е.А.</t>
  </si>
  <si>
    <t xml:space="preserve">        защита практической квалификационной работы - 16.06.2021</t>
  </si>
  <si>
    <t xml:space="preserve">        защита письменной  квалификационной работы - 17.06.2021</t>
  </si>
  <si>
    <t>Мясникова Е.И.</t>
  </si>
  <si>
    <t>ФК.00</t>
  </si>
  <si>
    <t>семинар</t>
  </si>
  <si>
    <t>Промежуточная аттестация</t>
  </si>
  <si>
    <t>Семинар</t>
  </si>
  <si>
    <t>ПК 103</t>
  </si>
  <si>
    <t>Каникулы зимние 2 недели с  30.12.20 по 11.01.21</t>
  </si>
  <si>
    <t>БД.09.02</t>
  </si>
  <si>
    <t>ПОО.03</t>
  </si>
  <si>
    <t>Профессиональная подготовка</t>
  </si>
  <si>
    <t>Основы микробиологии, физиологии питания, санитарии и гигиены</t>
  </si>
  <si>
    <t>см. работа</t>
  </si>
  <si>
    <t>Основы товароведения производственных товаров</t>
  </si>
  <si>
    <t>Техническое оснащение и организация рабочего места</t>
  </si>
  <si>
    <t>Охрана труда</t>
  </si>
  <si>
    <t>Международные стандарты worldskills</t>
  </si>
  <si>
    <t>Рисование и лепка</t>
  </si>
  <si>
    <t>ПМ.01 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</si>
  <si>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</si>
  <si>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</si>
  <si>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>УП 00.01</t>
  </si>
  <si>
    <t>ПП 00.01</t>
  </si>
  <si>
    <t>ПМ.02 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</si>
  <si>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изделей, закусок</t>
  </si>
  <si>
    <t xml:space="preserve"> 2 семестр (12 недель)</t>
  </si>
  <si>
    <t xml:space="preserve"> 1 семестр (16 недель) </t>
  </si>
  <si>
    <t>Еремина К.А.</t>
  </si>
  <si>
    <t>Гордюнин А.Ю.</t>
  </si>
  <si>
    <t>Крючкова Г.А.</t>
  </si>
  <si>
    <t>Группа Ф-326</t>
  </si>
  <si>
    <t>Группа Ф-129 бюджет</t>
  </si>
  <si>
    <t>Башинская В.В.</t>
  </si>
  <si>
    <t xml:space="preserve">Халидова Ж.А. </t>
  </si>
  <si>
    <t xml:space="preserve">Информационные технологии в профессиональной деятельности (деление на подгруппы) </t>
  </si>
  <si>
    <t xml:space="preserve">Специальный рисунок (деление на подгруппы) </t>
  </si>
  <si>
    <t xml:space="preserve">Иностранный язык (деление на подгруппы) </t>
  </si>
  <si>
    <t xml:space="preserve">Бутакова Л.А. </t>
  </si>
  <si>
    <t xml:space="preserve">Крючкова Г.А. </t>
  </si>
  <si>
    <t xml:space="preserve">Информатика (деление на подгруппы) </t>
  </si>
  <si>
    <t xml:space="preserve">Леськив Е.В. </t>
  </si>
  <si>
    <t xml:space="preserve">Гордюнин А.Ю. </t>
  </si>
  <si>
    <t xml:space="preserve">Основы создания видеороликов: Операторское мастерство </t>
  </si>
  <si>
    <t>Группа Ф-228</t>
  </si>
  <si>
    <t xml:space="preserve">Зав.отд. Сервиса и туризма__________________ Н.И. Татаурова </t>
  </si>
  <si>
    <r>
      <t xml:space="preserve">Количество обучающихся  </t>
    </r>
    <r>
      <rPr>
        <b/>
        <u val="single"/>
        <sz val="20"/>
        <rFont val="Arial"/>
        <family val="2"/>
      </rPr>
      <t xml:space="preserve">26  </t>
    </r>
    <r>
      <rPr>
        <b/>
        <sz val="20"/>
        <rFont val="Arial"/>
        <family val="2"/>
      </rPr>
      <t>чел.</t>
    </r>
  </si>
  <si>
    <t>1 семестр (10 недель теор.)</t>
  </si>
  <si>
    <t>Количество обучающихся 25 чел.</t>
  </si>
  <si>
    <t xml:space="preserve">Куратор: Крючкова Галина Александровна </t>
  </si>
  <si>
    <t xml:space="preserve">Нестерова Н.М. </t>
  </si>
  <si>
    <t>Количество обучающихся  28  чел.</t>
  </si>
  <si>
    <t xml:space="preserve">Учебная/производственная практика </t>
  </si>
  <si>
    <t xml:space="preserve"> 1 семестр (14 недель) </t>
  </si>
  <si>
    <t xml:space="preserve"> 2 семестр (14 недель)</t>
  </si>
  <si>
    <t>Кв/Э</t>
  </si>
  <si>
    <t xml:space="preserve">Будылин В.В. </t>
  </si>
  <si>
    <t xml:space="preserve">Самостоятельная работа </t>
  </si>
  <si>
    <t xml:space="preserve">(Программа Топ-50 общеобразовательный цикл часы самостоятельной работы не предусмотрены) </t>
  </si>
  <si>
    <t xml:space="preserve">Куратор: Шевелева Светлана Владимировна </t>
  </si>
  <si>
    <t>Количество обучающихся  25 чел.</t>
  </si>
  <si>
    <t xml:space="preserve">Братцев В.А. </t>
  </si>
  <si>
    <t xml:space="preserve">Токманцева Н.В. </t>
  </si>
  <si>
    <t xml:space="preserve">Зав.отд. Общественного питания __________________ А.А. Борисова </t>
  </si>
  <si>
    <t>ПК 202</t>
  </si>
  <si>
    <t>Количество обучающихся 28 чел.</t>
  </si>
  <si>
    <t xml:space="preserve">Мастер производственного обучения: Борисова А.А. </t>
  </si>
  <si>
    <t xml:space="preserve">(Программа Топ-50 часы самостоятельной работы включены в недельную нагрузку) </t>
  </si>
  <si>
    <t>БД.11</t>
  </si>
  <si>
    <t xml:space="preserve">Ермолаева А.А. </t>
  </si>
  <si>
    <t xml:space="preserve">ОП.01 </t>
  </si>
  <si>
    <t xml:space="preserve">Семинарские занятия </t>
  </si>
  <si>
    <t xml:space="preserve">Борисова А.А. </t>
  </si>
  <si>
    <t>В.ОП.14</t>
  </si>
  <si>
    <t xml:space="preserve">Качинская М.Н. </t>
  </si>
  <si>
    <t>В.ОП.16</t>
  </si>
  <si>
    <t>Производственная  практика</t>
  </si>
  <si>
    <t>МДК 01.02</t>
  </si>
  <si>
    <t>Куратор: Татаурова Н.И.</t>
  </si>
  <si>
    <t>Адрес электронной почты</t>
  </si>
  <si>
    <t>ntmec000123@ya.ru</t>
  </si>
  <si>
    <t>Cheremenina.Larisa@ya.ru</t>
  </si>
  <si>
    <t>karina_kuchkarova@bk.ru</t>
  </si>
  <si>
    <t> anatoliy.gordyunin@mail.ru</t>
  </si>
  <si>
    <t xml:space="preserve">besstiya_08@mail.ru </t>
  </si>
  <si>
    <t xml:space="preserve">it_distant@mail.ru </t>
  </si>
  <si>
    <t>Синицына В.А.</t>
  </si>
  <si>
    <t xml:space="preserve">talan999@mail.ru </t>
  </si>
  <si>
    <t xml:space="preserve">Fire.and.Khundas@yandex.ru </t>
  </si>
  <si>
    <t>sinitsina-lera@mail.ru</t>
  </si>
  <si>
    <t>smelev1953@gmail.com</t>
  </si>
  <si>
    <t>kolovrat1969@mail.ru</t>
  </si>
  <si>
    <t xml:space="preserve">shewelewa73@gmail.com </t>
  </si>
  <si>
    <t>leontyevms2018@yandex.ru</t>
  </si>
  <si>
    <t>butakova.liana@list.ru</t>
  </si>
  <si>
    <t xml:space="preserve">Кучкарова К.Т. </t>
  </si>
  <si>
    <t xml:space="preserve">mankunyanets@yandex.ru </t>
  </si>
  <si>
    <t> Nadezndanesterova1970@yandex.ru</t>
  </si>
  <si>
    <t xml:space="preserve">globaleagle@yandex.ru </t>
  </si>
  <si>
    <t>Nadezndanesterova1970@yandex.ru</t>
  </si>
  <si>
    <t xml:space="preserve">zakusilova_ma@mail.ru </t>
  </si>
  <si>
    <t>budvbud227@gmail.com</t>
  </si>
  <si>
    <t>Куратор: Баранова А.В.</t>
  </si>
  <si>
    <t>Куратор: Гамкова Н.В.</t>
  </si>
  <si>
    <t>gamkova72@mail.ru</t>
  </si>
  <si>
    <t xml:space="preserve">kino.doc@mail.ru </t>
  </si>
  <si>
    <t>https://vk.com/kepeazhe</t>
  </si>
  <si>
    <t>frau.taskaewa@yandex.ru </t>
  </si>
  <si>
    <t xml:space="preserve">N.V.Tokmanceva@yandex.ru </t>
  </si>
  <si>
    <t xml:space="preserve">nyusia2008@rambler.ru </t>
  </si>
  <si>
    <t xml:space="preserve">v89086343376@yandex.ru </t>
  </si>
  <si>
    <t>missis.ca4inskaya@yandex.ru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</si>
</sst>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77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b/>
      <i/>
      <sz val="18"/>
      <name val="Arial"/>
      <family val="2"/>
    </font>
    <font>
      <b/>
      <i/>
      <sz val="18"/>
      <color indexed="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"/>
      <family val="2"/>
    </font>
    <font>
      <b/>
      <u val="single"/>
      <sz val="20"/>
      <name val="Arial"/>
      <family val="2"/>
    </font>
    <font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26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medium"/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6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13" fillId="33" borderId="22" xfId="53" applyNumberFormat="1" applyFont="1" applyFill="1" applyBorder="1" applyAlignment="1" applyProtection="1">
      <alignment horizontal="left" vertical="center" wrapText="1"/>
      <protection locked="0"/>
    </xf>
    <xf numFmtId="0" fontId="13" fillId="33" borderId="23" xfId="53" applyNumberFormat="1" applyFont="1" applyFill="1" applyBorder="1" applyAlignment="1" applyProtection="1">
      <alignment horizontal="left" vertical="center" wrapText="1"/>
      <protection locked="0"/>
    </xf>
    <xf numFmtId="0" fontId="13" fillId="33" borderId="24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left" vertical="center" wrapText="1"/>
    </xf>
    <xf numFmtId="1" fontId="7" fillId="0" borderId="28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69" fillId="0" borderId="35" xfId="0" applyNumberFormat="1" applyFont="1" applyFill="1" applyBorder="1" applyAlignment="1">
      <alignment horizontal="left" vertical="center" wrapText="1"/>
    </xf>
    <xf numFmtId="0" fontId="69" fillId="0" borderId="36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34" borderId="36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0" fillId="34" borderId="38" xfId="0" applyFont="1" applyFill="1" applyBorder="1" applyAlignment="1">
      <alignment horizontal="center" vertical="center" wrapText="1"/>
    </xf>
    <xf numFmtId="1" fontId="69" fillId="0" borderId="32" xfId="0" applyNumberFormat="1" applyFont="1" applyFill="1" applyBorder="1" applyAlignment="1">
      <alignment horizontal="center" vertical="center" wrapText="1"/>
    </xf>
    <xf numFmtId="1" fontId="69" fillId="0" borderId="23" xfId="0" applyNumberFormat="1" applyFont="1" applyFill="1" applyBorder="1" applyAlignment="1">
      <alignment horizontal="left" vertical="center" wrapText="1"/>
    </xf>
    <xf numFmtId="0" fontId="69" fillId="0" borderId="39" xfId="0" applyFont="1" applyFill="1" applyBorder="1" applyAlignment="1">
      <alignment horizontal="left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34" borderId="39" xfId="0" applyFont="1" applyFill="1" applyBorder="1" applyAlignment="1">
      <alignment horizontal="center" vertical="center" wrapText="1"/>
    </xf>
    <xf numFmtId="1" fontId="69" fillId="0" borderId="23" xfId="0" applyNumberFormat="1" applyFont="1" applyFill="1" applyBorder="1" applyAlignment="1">
      <alignment vertical="center" wrapText="1"/>
    </xf>
    <xf numFmtId="1" fontId="69" fillId="0" borderId="39" xfId="0" applyNumberFormat="1" applyFont="1" applyFill="1" applyBorder="1" applyAlignment="1">
      <alignment vertical="center" wrapText="1"/>
    </xf>
    <xf numFmtId="0" fontId="69" fillId="0" borderId="40" xfId="0" applyFont="1" applyFill="1" applyBorder="1" applyAlignment="1">
      <alignment horizontal="left" vertical="center" wrapText="1"/>
    </xf>
    <xf numFmtId="1" fontId="69" fillId="0" borderId="41" xfId="0" applyNumberFormat="1" applyFont="1" applyFill="1" applyBorder="1" applyAlignment="1">
      <alignment horizontal="left" vertical="center" wrapText="1"/>
    </xf>
    <xf numFmtId="0" fontId="69" fillId="0" borderId="42" xfId="0" applyFont="1" applyFill="1" applyBorder="1" applyAlignment="1">
      <alignment horizontal="left" vertical="center" wrapText="1"/>
    </xf>
    <xf numFmtId="1" fontId="69" fillId="0" borderId="0" xfId="0" applyNumberFormat="1" applyFont="1" applyFill="1" applyBorder="1" applyAlignment="1">
      <alignment horizontal="left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70" fillId="34" borderId="43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1" fontId="69" fillId="0" borderId="34" xfId="0" applyNumberFormat="1" applyFont="1" applyFill="1" applyBorder="1" applyAlignment="1">
      <alignment vertical="center" wrapText="1"/>
    </xf>
    <xf numFmtId="1" fontId="69" fillId="0" borderId="28" xfId="0" applyNumberFormat="1" applyFont="1" applyFill="1" applyBorder="1" applyAlignment="1">
      <alignment horizontal="left" vertical="center" wrapText="1"/>
    </xf>
    <xf numFmtId="1" fontId="69" fillId="0" borderId="29" xfId="0" applyNumberFormat="1" applyFont="1" applyFill="1" applyBorder="1" applyAlignment="1">
      <alignment vertical="center" wrapText="1"/>
    </xf>
    <xf numFmtId="1" fontId="69" fillId="0" borderId="47" xfId="0" applyNumberFormat="1" applyFont="1" applyFill="1" applyBorder="1" applyAlignment="1">
      <alignment vertical="center" wrapText="1"/>
    </xf>
    <xf numFmtId="0" fontId="69" fillId="0" borderId="48" xfId="0" applyFont="1" applyFill="1" applyBorder="1" applyAlignment="1">
      <alignment horizontal="left" vertical="center" wrapText="1"/>
    </xf>
    <xf numFmtId="0" fontId="69" fillId="35" borderId="19" xfId="0" applyFont="1" applyFill="1" applyBorder="1" applyAlignment="1">
      <alignment vertical="center" wrapText="1"/>
    </xf>
    <xf numFmtId="0" fontId="69" fillId="35" borderId="23" xfId="0" applyFont="1" applyFill="1" applyBorder="1" applyAlignment="1">
      <alignment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49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textRotation="90" wrapText="1"/>
    </xf>
    <xf numFmtId="0" fontId="71" fillId="0" borderId="45" xfId="0" applyFont="1" applyFill="1" applyBorder="1" applyAlignment="1">
      <alignment horizontal="center" vertical="center" textRotation="90" wrapText="1"/>
    </xf>
    <xf numFmtId="0" fontId="71" fillId="0" borderId="46" xfId="0" applyFont="1" applyFill="1" applyBorder="1" applyAlignment="1">
      <alignment horizontal="center" vertical="center" textRotation="90" wrapText="1"/>
    </xf>
    <xf numFmtId="1" fontId="71" fillId="0" borderId="51" xfId="0" applyNumberFormat="1" applyFont="1" applyFill="1" applyBorder="1" applyAlignment="1">
      <alignment horizontal="center" vertical="center" textRotation="90" wrapText="1"/>
    </xf>
    <xf numFmtId="1" fontId="69" fillId="0" borderId="52" xfId="0" applyNumberFormat="1" applyFont="1" applyFill="1" applyBorder="1" applyAlignment="1">
      <alignment horizontal="center" vertical="center" wrapText="1"/>
    </xf>
    <xf numFmtId="1" fontId="69" fillId="0" borderId="22" xfId="0" applyNumberFormat="1" applyFont="1" applyFill="1" applyBorder="1" applyAlignment="1">
      <alignment horizontal="left" vertical="center" wrapText="1"/>
    </xf>
    <xf numFmtId="0" fontId="69" fillId="0" borderId="53" xfId="0" applyFont="1" applyFill="1" applyBorder="1" applyAlignment="1">
      <alignment horizontal="left" vertical="center" wrapText="1"/>
    </xf>
    <xf numFmtId="0" fontId="69" fillId="0" borderId="54" xfId="0" applyFont="1" applyFill="1" applyBorder="1" applyAlignment="1">
      <alignment horizontal="left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" fontId="69" fillId="0" borderId="22" xfId="0" applyNumberFormat="1" applyFont="1" applyFill="1" applyBorder="1" applyAlignment="1">
      <alignment horizontal="center" vertical="center" wrapText="1"/>
    </xf>
    <xf numFmtId="0" fontId="70" fillId="34" borderId="55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31" borderId="39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left" vertical="center"/>
    </xf>
    <xf numFmtId="0" fontId="69" fillId="0" borderId="28" xfId="0" applyFont="1" applyFill="1" applyBorder="1" applyAlignment="1">
      <alignment horizontal="left" vertical="center"/>
    </xf>
    <xf numFmtId="0" fontId="69" fillId="0" borderId="49" xfId="0" applyFont="1" applyBorder="1" applyAlignment="1">
      <alignment horizontal="center" vertical="center"/>
    </xf>
    <xf numFmtId="0" fontId="69" fillId="0" borderId="29" xfId="0" applyFont="1" applyFill="1" applyBorder="1" applyAlignment="1">
      <alignment horizontal="left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" fontId="69" fillId="0" borderId="56" xfId="0" applyNumberFormat="1" applyFont="1" applyFill="1" applyBorder="1" applyAlignment="1">
      <alignment horizontal="center" vertical="center" wrapText="1"/>
    </xf>
    <xf numFmtId="0" fontId="70" fillId="31" borderId="38" xfId="0" applyFont="1" applyFill="1" applyBorder="1" applyAlignment="1">
      <alignment horizontal="center" vertical="center"/>
    </xf>
    <xf numFmtId="0" fontId="69" fillId="0" borderId="22" xfId="0" applyFont="1" applyBorder="1" applyAlignment="1">
      <alignment horizontal="left" vertical="center"/>
    </xf>
    <xf numFmtId="0" fontId="69" fillId="0" borderId="53" xfId="0" applyFont="1" applyBorder="1" applyAlignment="1">
      <alignment vertical="center" wrapText="1"/>
    </xf>
    <xf numFmtId="0" fontId="69" fillId="0" borderId="57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31" borderId="55" xfId="0" applyFont="1" applyFill="1" applyBorder="1" applyAlignment="1">
      <alignment horizontal="center" vertical="center"/>
    </xf>
    <xf numFmtId="0" fontId="69" fillId="0" borderId="23" xfId="0" applyFont="1" applyBorder="1" applyAlignment="1">
      <alignment horizontal="left" vertical="center"/>
    </xf>
    <xf numFmtId="0" fontId="69" fillId="0" borderId="39" xfId="0" applyFont="1" applyBorder="1" applyAlignment="1">
      <alignment vertical="center"/>
    </xf>
    <xf numFmtId="0" fontId="69" fillId="0" borderId="24" xfId="0" applyFont="1" applyBorder="1" applyAlignment="1">
      <alignment horizontal="left" vertical="center"/>
    </xf>
    <xf numFmtId="0" fontId="69" fillId="0" borderId="58" xfId="0" applyFont="1" applyBorder="1" applyAlignment="1">
      <alignment vertical="center"/>
    </xf>
    <xf numFmtId="0" fontId="69" fillId="0" borderId="59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31" borderId="58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 wrapText="1"/>
    </xf>
    <xf numFmtId="0" fontId="70" fillId="34" borderId="58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13" fillId="33" borderId="48" xfId="53" applyNumberFormat="1" applyFont="1" applyFill="1" applyBorder="1" applyAlignment="1" applyProtection="1">
      <alignment horizontal="left" vertical="center" wrapText="1"/>
      <protection locked="0"/>
    </xf>
    <xf numFmtId="0" fontId="13" fillId="33" borderId="22" xfId="53" applyNumberFormat="1" applyFont="1" applyFill="1" applyBorder="1" applyAlignment="1" applyProtection="1">
      <alignment horizontal="left" vertical="center"/>
      <protection locked="0"/>
    </xf>
    <xf numFmtId="0" fontId="13" fillId="33" borderId="47" xfId="53" applyNumberFormat="1" applyFont="1" applyFill="1" applyBorder="1" applyAlignment="1" applyProtection="1">
      <alignment horizontal="left" vertical="center"/>
      <protection locked="0"/>
    </xf>
    <xf numFmtId="0" fontId="13" fillId="33" borderId="19" xfId="53" applyNumberFormat="1" applyFont="1" applyFill="1" applyBorder="1" applyAlignment="1" applyProtection="1">
      <alignment horizontal="left" vertical="center"/>
      <protection locked="0"/>
    </xf>
    <xf numFmtId="0" fontId="13" fillId="33" borderId="26" xfId="53" applyNumberFormat="1" applyFont="1" applyFill="1" applyBorder="1" applyAlignment="1" applyProtection="1">
      <alignment horizontal="left" vertical="center"/>
      <protection locked="0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13" fillId="33" borderId="53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>
      <alignment horizontal="center" vertical="center"/>
    </xf>
    <xf numFmtId="0" fontId="13" fillId="33" borderId="61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1" fontId="7" fillId="0" borderId="74" xfId="0" applyNumberFormat="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13" fillId="33" borderId="39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75" xfId="0" applyFont="1" applyFill="1" applyBorder="1" applyAlignment="1">
      <alignment horizontal="center" vertical="center" wrapText="1"/>
    </xf>
    <xf numFmtId="0" fontId="13" fillId="33" borderId="23" xfId="53" applyNumberFormat="1" applyFont="1" applyFill="1" applyBorder="1" applyAlignment="1" applyProtection="1">
      <alignment horizontal="left" vertical="center"/>
      <protection locked="0"/>
    </xf>
    <xf numFmtId="0" fontId="13" fillId="33" borderId="24" xfId="53" applyNumberFormat="1" applyFont="1" applyFill="1" applyBorder="1" applyAlignment="1" applyProtection="1">
      <alignment horizontal="left" vertical="center"/>
      <protection locked="0"/>
    </xf>
    <xf numFmtId="0" fontId="13" fillId="33" borderId="58" xfId="53" applyNumberFormat="1" applyFont="1" applyFill="1" applyBorder="1" applyAlignment="1" applyProtection="1">
      <alignment horizontal="left" vertical="center" wrapText="1"/>
      <protection locked="0"/>
    </xf>
    <xf numFmtId="1" fontId="7" fillId="0" borderId="76" xfId="0" applyNumberFormat="1" applyFont="1" applyFill="1" applyBorder="1" applyAlignment="1">
      <alignment horizontal="center" vertical="center" wrapText="1"/>
    </xf>
    <xf numFmtId="0" fontId="13" fillId="33" borderId="61" xfId="53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13" fillId="33" borderId="0" xfId="53" applyNumberFormat="1" applyFont="1" applyFill="1" applyBorder="1" applyAlignment="1" applyProtection="1">
      <alignment horizontal="left" vertical="center" wrapText="1"/>
      <protection locked="0"/>
    </xf>
    <xf numFmtId="0" fontId="13" fillId="33" borderId="36" xfId="53" applyNumberFormat="1" applyFont="1" applyFill="1" applyBorder="1" applyAlignment="1" applyProtection="1">
      <alignment horizontal="left" vertical="center"/>
      <protection locked="0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1" fontId="7" fillId="36" borderId="60" xfId="0" applyNumberFormat="1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28" xfId="0" applyNumberFormat="1" applyFont="1" applyFill="1" applyBorder="1" applyAlignment="1">
      <alignment horizontal="left" vertical="center" wrapText="1"/>
    </xf>
    <xf numFmtId="0" fontId="7" fillId="36" borderId="77" xfId="0" applyFont="1" applyFill="1" applyBorder="1" applyAlignment="1">
      <alignment horizontal="left" vertical="center" wrapText="1"/>
    </xf>
    <xf numFmtId="0" fontId="7" fillId="36" borderId="28" xfId="0" applyFont="1" applyFill="1" applyBorder="1" applyAlignment="1">
      <alignment horizontal="left" vertical="center" wrapText="1"/>
    </xf>
    <xf numFmtId="0" fontId="7" fillId="36" borderId="41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left" vertical="center" wrapText="1"/>
    </xf>
    <xf numFmtId="0" fontId="13" fillId="33" borderId="78" xfId="53" applyNumberFormat="1" applyFont="1" applyFill="1" applyBorder="1" applyAlignment="1" applyProtection="1">
      <alignment horizontal="left" vertical="center" wrapText="1"/>
      <protection locked="0"/>
    </xf>
    <xf numFmtId="0" fontId="7" fillId="36" borderId="72" xfId="0" applyFont="1" applyFill="1" applyBorder="1" applyAlignment="1">
      <alignment horizontal="center" vertical="center" wrapText="1"/>
    </xf>
    <xf numFmtId="0" fontId="7" fillId="36" borderId="73" xfId="0" applyFont="1" applyFill="1" applyBorder="1" applyAlignment="1">
      <alignment horizontal="center" vertical="center" wrapText="1"/>
    </xf>
    <xf numFmtId="1" fontId="7" fillId="36" borderId="74" xfId="0" applyNumberFormat="1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1" fontId="7" fillId="36" borderId="30" xfId="0" applyNumberFormat="1" applyFont="1" applyFill="1" applyBorder="1" applyAlignment="1">
      <alignment horizontal="center" vertical="center" wrapText="1"/>
    </xf>
    <xf numFmtId="1" fontId="7" fillId="36" borderId="3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horizontal="left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vertical="center"/>
    </xf>
    <xf numFmtId="0" fontId="69" fillId="0" borderId="28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0" fillId="31" borderId="0" xfId="0" applyFont="1" applyFill="1" applyAlignment="1">
      <alignment/>
    </xf>
    <xf numFmtId="0" fontId="7" fillId="34" borderId="62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9" fillId="0" borderId="39" xfId="0" applyFont="1" applyFill="1" applyBorder="1" applyAlignment="1">
      <alignment horizontal="center" vertical="center" wrapText="1"/>
    </xf>
    <xf numFmtId="0" fontId="69" fillId="35" borderId="39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1" fontId="69" fillId="0" borderId="28" xfId="0" applyNumberFormat="1" applyFont="1" applyFill="1" applyBorder="1" applyAlignment="1">
      <alignment vertical="center" wrapText="1"/>
    </xf>
    <xf numFmtId="0" fontId="69" fillId="0" borderId="77" xfId="0" applyFont="1" applyBorder="1" applyAlignment="1">
      <alignment horizontal="left" vertical="center"/>
    </xf>
    <xf numFmtId="1" fontId="69" fillId="0" borderId="40" xfId="0" applyNumberFormat="1" applyFont="1" applyFill="1" applyBorder="1" applyAlignment="1">
      <alignment horizontal="left" vertical="center" wrapText="1"/>
    </xf>
    <xf numFmtId="0" fontId="69" fillId="0" borderId="61" xfId="0" applyFont="1" applyFill="1" applyBorder="1" applyAlignment="1">
      <alignment horizontal="left" vertical="center" wrapText="1"/>
    </xf>
    <xf numFmtId="0" fontId="69" fillId="0" borderId="53" xfId="0" applyFont="1" applyBorder="1" applyAlignment="1">
      <alignment horizontal="left" vertical="center"/>
    </xf>
    <xf numFmtId="0" fontId="69" fillId="0" borderId="72" xfId="0" applyFont="1" applyFill="1" applyBorder="1" applyAlignment="1">
      <alignment vertical="center"/>
    </xf>
    <xf numFmtId="0" fontId="69" fillId="0" borderId="79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34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1" fontId="12" fillId="0" borderId="34" xfId="0" applyNumberFormat="1" applyFont="1" applyFill="1" applyBorder="1" applyAlignment="1">
      <alignment horizontal="left" vertical="center" wrapText="1"/>
    </xf>
    <xf numFmtId="1" fontId="12" fillId="0" borderId="28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9" fillId="33" borderId="34" xfId="53" applyNumberFormat="1" applyFont="1" applyFill="1" applyBorder="1" applyAlignment="1" applyProtection="1">
      <alignment horizontal="left" vertical="center"/>
      <protection locked="0"/>
    </xf>
    <xf numFmtId="0" fontId="19" fillId="33" borderId="28" xfId="53" applyNumberFormat="1" applyFont="1" applyFill="1" applyBorder="1" applyAlignment="1" applyProtection="1">
      <alignment horizontal="left" vertical="center"/>
      <protection locked="0"/>
    </xf>
    <xf numFmtId="0" fontId="19" fillId="33" borderId="63" xfId="53" applyNumberFormat="1" applyFont="1" applyFill="1" applyBorder="1" applyAlignment="1" applyProtection="1">
      <alignment horizontal="left" vertical="center"/>
      <protection locked="0"/>
    </xf>
    <xf numFmtId="0" fontId="19" fillId="33" borderId="53" xfId="53" applyNumberFormat="1" applyFont="1" applyFill="1" applyBorder="1" applyAlignment="1" applyProtection="1">
      <alignment horizontal="left" vertical="center" wrapText="1"/>
      <protection locked="0"/>
    </xf>
    <xf numFmtId="0" fontId="19" fillId="33" borderId="39" xfId="53" applyNumberFormat="1" applyFont="1" applyFill="1" applyBorder="1" applyAlignment="1" applyProtection="1">
      <alignment horizontal="left" vertical="center" wrapText="1"/>
      <protection locked="0"/>
    </xf>
    <xf numFmtId="0" fontId="19" fillId="33" borderId="42" xfId="53" applyNumberFormat="1" applyFont="1" applyFill="1" applyBorder="1" applyAlignment="1" applyProtection="1">
      <alignment horizontal="left" vertical="center" wrapText="1"/>
      <protection locked="0"/>
    </xf>
    <xf numFmtId="0" fontId="19" fillId="33" borderId="54" xfId="53" applyNumberFormat="1" applyFont="1" applyFill="1" applyBorder="1" applyAlignment="1" applyProtection="1">
      <alignment horizontal="left" vertical="center" wrapText="1"/>
      <protection locked="0"/>
    </xf>
    <xf numFmtId="0" fontId="19" fillId="33" borderId="40" xfId="53" applyNumberFormat="1" applyFont="1" applyFill="1" applyBorder="1" applyAlignment="1" applyProtection="1">
      <alignment horizontal="left" vertical="center" wrapText="1"/>
      <protection locked="0"/>
    </xf>
    <xf numFmtId="0" fontId="19" fillId="33" borderId="80" xfId="53" applyNumberFormat="1" applyFont="1" applyFill="1" applyBorder="1" applyAlignment="1" applyProtection="1">
      <alignment horizontal="left" vertical="center" wrapText="1"/>
      <protection locked="0"/>
    </xf>
    <xf numFmtId="0" fontId="19" fillId="33" borderId="53" xfId="53" applyNumberFormat="1" applyFont="1" applyFill="1" applyBorder="1" applyAlignment="1" applyProtection="1">
      <alignment horizontal="left" vertical="center"/>
      <protection locked="0"/>
    </xf>
    <xf numFmtId="0" fontId="19" fillId="33" borderId="39" xfId="53" applyNumberFormat="1" applyFont="1" applyFill="1" applyBorder="1" applyAlignment="1" applyProtection="1">
      <alignment horizontal="left" vertical="center"/>
      <protection locked="0"/>
    </xf>
    <xf numFmtId="0" fontId="19" fillId="33" borderId="61" xfId="53" applyNumberFormat="1" applyFont="1" applyFill="1" applyBorder="1" applyAlignment="1" applyProtection="1">
      <alignment horizontal="left" vertical="center"/>
      <protection locked="0"/>
    </xf>
    <xf numFmtId="0" fontId="19" fillId="33" borderId="41" xfId="53" applyNumberFormat="1" applyFont="1" applyFill="1" applyBorder="1" applyAlignment="1" applyProtection="1">
      <alignment horizontal="left" vertical="center"/>
      <protection locked="0"/>
    </xf>
    <xf numFmtId="0" fontId="19" fillId="33" borderId="38" xfId="53" applyNumberFormat="1" applyFont="1" applyFill="1" applyBorder="1" applyAlignment="1" applyProtection="1">
      <alignment horizontal="left" vertical="center" wrapText="1"/>
      <protection locked="0"/>
    </xf>
    <xf numFmtId="0" fontId="19" fillId="33" borderId="77" xfId="53" applyNumberFormat="1" applyFont="1" applyFill="1" applyBorder="1" applyAlignment="1" applyProtection="1">
      <alignment horizontal="left" vertical="center"/>
      <protection locked="0"/>
    </xf>
    <xf numFmtId="0" fontId="19" fillId="33" borderId="29" xfId="53" applyNumberFormat="1" applyFont="1" applyFill="1" applyBorder="1" applyAlignment="1" applyProtection="1">
      <alignment horizontal="left" vertical="center"/>
      <protection locked="0"/>
    </xf>
    <xf numFmtId="0" fontId="19" fillId="33" borderId="61" xfId="53" applyNumberFormat="1" applyFont="1" applyFill="1" applyBorder="1" applyAlignment="1" applyProtection="1">
      <alignment horizontal="left" vertical="center" wrapText="1"/>
      <protection locked="0"/>
    </xf>
    <xf numFmtId="0" fontId="13" fillId="33" borderId="27" xfId="53" applyNumberFormat="1" applyFont="1" applyFill="1" applyBorder="1" applyAlignment="1" applyProtection="1">
      <alignment horizontal="left" vertical="center"/>
      <protection locked="0"/>
    </xf>
    <xf numFmtId="0" fontId="14" fillId="0" borderId="38" xfId="0" applyFont="1" applyFill="1" applyBorder="1" applyAlignment="1">
      <alignment horizontal="center" vertical="center" wrapText="1"/>
    </xf>
    <xf numFmtId="0" fontId="13" fillId="33" borderId="72" xfId="53" applyNumberFormat="1" applyFont="1" applyFill="1" applyBorder="1" applyAlignment="1" applyProtection="1">
      <alignment horizontal="left" vertical="center"/>
      <protection locked="0"/>
    </xf>
    <xf numFmtId="0" fontId="13" fillId="33" borderId="79" xfId="53" applyNumberFormat="1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6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1" fontId="69" fillId="37" borderId="77" xfId="0" applyNumberFormat="1" applyFont="1" applyFill="1" applyBorder="1" applyAlignment="1">
      <alignment horizontal="left" vertical="center" wrapText="1"/>
    </xf>
    <xf numFmtId="0" fontId="69" fillId="37" borderId="53" xfId="0" applyFont="1" applyFill="1" applyBorder="1" applyAlignment="1">
      <alignment horizontal="left" vertical="center" wrapText="1"/>
    </xf>
    <xf numFmtId="0" fontId="69" fillId="37" borderId="54" xfId="0" applyFont="1" applyFill="1" applyBorder="1" applyAlignment="1">
      <alignment horizontal="left" vertical="center" wrapText="1"/>
    </xf>
    <xf numFmtId="0" fontId="69" fillId="37" borderId="55" xfId="0" applyFont="1" applyFill="1" applyBorder="1" applyAlignment="1">
      <alignment horizontal="center" vertical="center" wrapText="1"/>
    </xf>
    <xf numFmtId="0" fontId="69" fillId="37" borderId="28" xfId="0" applyFont="1" applyFill="1" applyBorder="1" applyAlignment="1">
      <alignment horizontal="left" vertical="center"/>
    </xf>
    <xf numFmtId="0" fontId="69" fillId="37" borderId="39" xfId="0" applyFont="1" applyFill="1" applyBorder="1" applyAlignment="1">
      <alignment vertical="center"/>
    </xf>
    <xf numFmtId="0" fontId="69" fillId="37" borderId="39" xfId="0" applyFont="1" applyFill="1" applyBorder="1" applyAlignment="1">
      <alignment horizontal="left" vertical="center"/>
    </xf>
    <xf numFmtId="0" fontId="69" fillId="37" borderId="39" xfId="0" applyFont="1" applyFill="1" applyBorder="1" applyAlignment="1">
      <alignment horizontal="center" vertical="center"/>
    </xf>
    <xf numFmtId="0" fontId="69" fillId="37" borderId="29" xfId="0" applyFont="1" applyFill="1" applyBorder="1" applyAlignment="1">
      <alignment horizontal="left" vertical="center"/>
    </xf>
    <xf numFmtId="0" fontId="69" fillId="37" borderId="61" xfId="0" applyFont="1" applyFill="1" applyBorder="1" applyAlignment="1">
      <alignment vertical="center"/>
    </xf>
    <xf numFmtId="0" fontId="69" fillId="37" borderId="61" xfId="0" applyFont="1" applyFill="1" applyBorder="1" applyAlignment="1">
      <alignment horizontal="left" vertical="center"/>
    </xf>
    <xf numFmtId="0" fontId="69" fillId="37" borderId="61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1" fontId="69" fillId="0" borderId="20" xfId="0" applyNumberFormat="1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left" vertical="center" wrapText="1"/>
    </xf>
    <xf numFmtId="0" fontId="69" fillId="0" borderId="81" xfId="0" applyFont="1" applyFill="1" applyBorder="1" applyAlignment="1">
      <alignment horizontal="left" vertical="center" wrapText="1"/>
    </xf>
    <xf numFmtId="0" fontId="69" fillId="0" borderId="65" xfId="0" applyFont="1" applyFill="1" applyBorder="1" applyAlignment="1">
      <alignment horizontal="center" vertical="center" wrapText="1"/>
    </xf>
    <xf numFmtId="0" fontId="69" fillId="35" borderId="28" xfId="0" applyFont="1" applyFill="1" applyBorder="1" applyAlignment="1">
      <alignment vertical="center" wrapText="1"/>
    </xf>
    <xf numFmtId="0" fontId="69" fillId="35" borderId="39" xfId="0" applyFont="1" applyFill="1" applyBorder="1" applyAlignment="1">
      <alignment vertical="center" wrapText="1"/>
    </xf>
    <xf numFmtId="0" fontId="69" fillId="0" borderId="34" xfId="0" applyFont="1" applyFill="1" applyBorder="1" applyAlignment="1">
      <alignment horizontal="left" vertical="center" wrapText="1"/>
    </xf>
    <xf numFmtId="0" fontId="13" fillId="33" borderId="36" xfId="53" applyNumberFormat="1" applyFont="1" applyFill="1" applyBorder="1" applyAlignment="1" applyProtection="1">
      <alignment horizontal="left" vertical="center" wrapText="1"/>
      <protection locked="0"/>
    </xf>
    <xf numFmtId="0" fontId="72" fillId="34" borderId="51" xfId="0" applyFont="1" applyFill="1" applyBorder="1" applyAlignment="1">
      <alignment horizontal="center" vertical="center" wrapText="1"/>
    </xf>
    <xf numFmtId="0" fontId="72" fillId="34" borderId="64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textRotation="90" wrapText="1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8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69" fillId="36" borderId="36" xfId="0" applyFont="1" applyFill="1" applyBorder="1" applyAlignment="1">
      <alignment vertical="center" wrapText="1"/>
    </xf>
    <xf numFmtId="0" fontId="69" fillId="36" borderId="53" xfId="0" applyFont="1" applyFill="1" applyBorder="1" applyAlignment="1">
      <alignment horizontal="left" vertical="center" wrapText="1"/>
    </xf>
    <xf numFmtId="0" fontId="69" fillId="36" borderId="43" xfId="0" applyFont="1" applyFill="1" applyBorder="1" applyAlignment="1">
      <alignment horizontal="left" vertical="center" wrapText="1"/>
    </xf>
    <xf numFmtId="0" fontId="69" fillId="36" borderId="39" xfId="0" applyFont="1" applyFill="1" applyBorder="1" applyAlignment="1">
      <alignment vertical="center" wrapText="1"/>
    </xf>
    <xf numFmtId="0" fontId="69" fillId="36" borderId="43" xfId="0" applyFont="1" applyFill="1" applyBorder="1" applyAlignment="1">
      <alignment vertical="center"/>
    </xf>
    <xf numFmtId="0" fontId="69" fillId="36" borderId="61" xfId="0" applyFont="1" applyFill="1" applyBorder="1" applyAlignment="1">
      <alignment vertical="center"/>
    </xf>
    <xf numFmtId="0" fontId="12" fillId="36" borderId="0" xfId="0" applyFont="1" applyFill="1" applyBorder="1" applyAlignment="1">
      <alignment horizontal="left" vertical="center"/>
    </xf>
    <xf numFmtId="0" fontId="12" fillId="36" borderId="0" xfId="0" applyFont="1" applyFill="1" applyAlignment="1">
      <alignment vertical="center"/>
    </xf>
    <xf numFmtId="1" fontId="69" fillId="0" borderId="77" xfId="0" applyNumberFormat="1" applyFont="1" applyFill="1" applyBorder="1" applyAlignment="1">
      <alignment vertical="center" wrapText="1"/>
    </xf>
    <xf numFmtId="0" fontId="69" fillId="0" borderId="77" xfId="0" applyFont="1" applyFill="1" applyBorder="1" applyAlignment="1">
      <alignment vertical="center" wrapText="1"/>
    </xf>
    <xf numFmtId="0" fontId="0" fillId="31" borderId="0" xfId="0" applyFont="1" applyFill="1" applyAlignment="1">
      <alignment vertical="center"/>
    </xf>
    <xf numFmtId="0" fontId="69" fillId="36" borderId="42" xfId="0" applyFont="1" applyFill="1" applyBorder="1" applyAlignment="1">
      <alignment vertical="center" wrapText="1"/>
    </xf>
    <xf numFmtId="0" fontId="0" fillId="36" borderId="0" xfId="0" applyFont="1" applyFill="1" applyAlignment="1">
      <alignment vertical="center"/>
    </xf>
    <xf numFmtId="0" fontId="69" fillId="36" borderId="36" xfId="0" applyFont="1" applyFill="1" applyBorder="1" applyAlignment="1">
      <alignment horizontal="left" vertical="center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69" fillId="0" borderId="61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1" fontId="73" fillId="34" borderId="71" xfId="0" applyNumberFormat="1" applyFont="1" applyFill="1" applyBorder="1" applyAlignment="1">
      <alignment horizontal="center" vertical="center" wrapText="1"/>
    </xf>
    <xf numFmtId="0" fontId="73" fillId="31" borderId="38" xfId="0" applyFont="1" applyFill="1" applyBorder="1" applyAlignment="1">
      <alignment horizontal="center" vertical="center"/>
    </xf>
    <xf numFmtId="1" fontId="73" fillId="34" borderId="38" xfId="0" applyNumberFormat="1" applyFont="1" applyFill="1" applyBorder="1" applyAlignment="1">
      <alignment horizontal="center" vertical="center" wrapText="1"/>
    </xf>
    <xf numFmtId="1" fontId="7" fillId="36" borderId="34" xfId="0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left" vertical="center" wrapText="1"/>
    </xf>
    <xf numFmtId="0" fontId="7" fillId="36" borderId="38" xfId="0" applyFont="1" applyFill="1" applyBorder="1" applyAlignment="1">
      <alignment horizontal="left" vertical="center" wrapText="1"/>
    </xf>
    <xf numFmtId="0" fontId="7" fillId="36" borderId="53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52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4" fillId="34" borderId="38" xfId="0" applyFont="1" applyFill="1" applyBorder="1" applyAlignment="1">
      <alignment horizontal="center" vertical="center" wrapText="1"/>
    </xf>
    <xf numFmtId="0" fontId="72" fillId="34" borderId="38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71" xfId="0" applyFont="1" applyFill="1" applyBorder="1" applyAlignment="1">
      <alignment horizontal="center" vertical="center" wrapText="1"/>
    </xf>
    <xf numFmtId="0" fontId="13" fillId="33" borderId="42" xfId="53" applyNumberFormat="1" applyFont="1" applyFill="1" applyBorder="1" applyAlignment="1" applyProtection="1">
      <alignment horizontal="left" vertical="center" wrapText="1"/>
      <protection locked="0"/>
    </xf>
    <xf numFmtId="0" fontId="13" fillId="33" borderId="52" xfId="53" applyNumberFormat="1" applyFont="1" applyFill="1" applyBorder="1" applyAlignment="1" applyProtection="1">
      <alignment horizontal="left" vertical="center"/>
      <protection locked="0"/>
    </xf>
    <xf numFmtId="0" fontId="13" fillId="33" borderId="38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vertical="center" textRotation="90" wrapText="1"/>
    </xf>
    <xf numFmtId="0" fontId="2" fillId="0" borderId="15" xfId="0" applyFont="1" applyFill="1" applyBorder="1" applyAlignment="1">
      <alignment vertical="center" textRotation="90" wrapText="1"/>
    </xf>
    <xf numFmtId="0" fontId="22" fillId="0" borderId="83" xfId="0" applyFont="1" applyFill="1" applyBorder="1" applyAlignment="1">
      <alignment horizontal="center" textRotation="90" wrapText="1"/>
    </xf>
    <xf numFmtId="0" fontId="22" fillId="0" borderId="75" xfId="0" applyFont="1" applyFill="1" applyBorder="1" applyAlignment="1">
      <alignment horizontal="center" textRotation="90" wrapText="1"/>
    </xf>
    <xf numFmtId="0" fontId="22" fillId="0" borderId="84" xfId="0" applyFont="1" applyFill="1" applyBorder="1" applyAlignment="1">
      <alignment horizontal="center" textRotation="90" wrapText="1"/>
    </xf>
    <xf numFmtId="0" fontId="22" fillId="0" borderId="85" xfId="0" applyFont="1" applyFill="1" applyBorder="1" applyAlignment="1">
      <alignment horizontal="center" textRotation="90" wrapText="1"/>
    </xf>
    <xf numFmtId="0" fontId="22" fillId="0" borderId="76" xfId="0" applyFont="1" applyFill="1" applyBorder="1" applyAlignment="1">
      <alignment horizontal="center" textRotation="90" wrapText="1"/>
    </xf>
    <xf numFmtId="0" fontId="74" fillId="34" borderId="5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71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left" vertical="center" wrapText="1"/>
    </xf>
    <xf numFmtId="0" fontId="7" fillId="36" borderId="39" xfId="0" applyFont="1" applyFill="1" applyBorder="1" applyAlignment="1">
      <alignment horizontal="left" vertical="center" wrapText="1"/>
    </xf>
    <xf numFmtId="1" fontId="7" fillId="36" borderId="53" xfId="0" applyNumberFormat="1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center" vertical="center" textRotation="90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84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textRotation="90" wrapText="1"/>
    </xf>
    <xf numFmtId="0" fontId="22" fillId="0" borderId="14" xfId="0" applyFont="1" applyFill="1" applyBorder="1" applyAlignment="1">
      <alignment horizontal="center" textRotation="90" wrapText="1"/>
    </xf>
    <xf numFmtId="0" fontId="22" fillId="0" borderId="32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2" fillId="0" borderId="83" xfId="0" applyFont="1" applyFill="1" applyBorder="1" applyAlignment="1">
      <alignment vertical="center" textRotation="90" wrapText="1"/>
    </xf>
    <xf numFmtId="0" fontId="2" fillId="0" borderId="75" xfId="0" applyFont="1" applyFill="1" applyBorder="1" applyAlignment="1">
      <alignment vertical="center" textRotation="90" wrapText="1"/>
    </xf>
    <xf numFmtId="0" fontId="2" fillId="0" borderId="76" xfId="0" applyFont="1" applyFill="1" applyBorder="1" applyAlignment="1">
      <alignment horizontal="center" vertical="center" textRotation="90" wrapText="1"/>
    </xf>
    <xf numFmtId="0" fontId="6" fillId="34" borderId="36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1" fontId="7" fillId="0" borderId="87" xfId="0" applyNumberFormat="1" applyFont="1" applyFill="1" applyBorder="1" applyAlignment="1">
      <alignment horizontal="center" vertical="center" wrapText="1"/>
    </xf>
    <xf numFmtId="1" fontId="7" fillId="34" borderId="32" xfId="0" applyNumberFormat="1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13" fillId="33" borderId="28" xfId="53" applyNumberFormat="1" applyFont="1" applyFill="1" applyBorder="1" applyAlignment="1" applyProtection="1">
      <alignment horizontal="left" vertical="center"/>
      <protection locked="0"/>
    </xf>
    <xf numFmtId="0" fontId="13" fillId="33" borderId="63" xfId="53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13" fillId="33" borderId="62" xfId="53" applyNumberFormat="1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/>
    </xf>
    <xf numFmtId="0" fontId="13" fillId="33" borderId="54" xfId="53" applyNumberFormat="1" applyFont="1" applyFill="1" applyBorder="1" applyAlignment="1" applyProtection="1">
      <alignment vertical="center"/>
      <protection locked="0"/>
    </xf>
    <xf numFmtId="0" fontId="7" fillId="36" borderId="80" xfId="0" applyFont="1" applyFill="1" applyBorder="1" applyAlignment="1">
      <alignment vertical="center" wrapText="1"/>
    </xf>
    <xf numFmtId="0" fontId="7" fillId="36" borderId="80" xfId="0" applyFont="1" applyFill="1" applyBorder="1" applyAlignment="1">
      <alignment vertical="center" wrapText="1"/>
    </xf>
    <xf numFmtId="0" fontId="7" fillId="36" borderId="51" xfId="0" applyFont="1" applyFill="1" applyBorder="1" applyAlignment="1">
      <alignment vertical="center" wrapText="1"/>
    </xf>
    <xf numFmtId="0" fontId="6" fillId="34" borderId="5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22" fillId="0" borderId="85" xfId="0" applyFont="1" applyFill="1" applyBorder="1" applyAlignment="1">
      <alignment textRotation="90" wrapText="1"/>
    </xf>
    <xf numFmtId="0" fontId="22" fillId="0" borderId="75" xfId="0" applyFont="1" applyFill="1" applyBorder="1" applyAlignment="1">
      <alignment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textRotation="90" wrapText="1"/>
    </xf>
    <xf numFmtId="0" fontId="22" fillId="0" borderId="88" xfId="0" applyFont="1" applyFill="1" applyBorder="1" applyAlignment="1">
      <alignment horizontal="center" textRotation="90" wrapText="1"/>
    </xf>
    <xf numFmtId="0" fontId="22" fillId="0" borderId="41" xfId="0" applyFont="1" applyFill="1" applyBorder="1" applyAlignment="1">
      <alignment horizontal="center" textRotation="90" wrapText="1"/>
    </xf>
    <xf numFmtId="0" fontId="6" fillId="34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86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1" fontId="7" fillId="36" borderId="31" xfId="0" applyNumberFormat="1" applyFont="1" applyFill="1" applyBorder="1" applyAlignment="1">
      <alignment horizontal="center" vertical="center" wrapText="1"/>
    </xf>
    <xf numFmtId="1" fontId="7" fillId="36" borderId="77" xfId="0" applyNumberFormat="1" applyFont="1" applyFill="1" applyBorder="1" applyAlignment="1">
      <alignment horizontal="left" vertical="center" wrapText="1"/>
    </xf>
    <xf numFmtId="0" fontId="7" fillId="36" borderId="27" xfId="0" applyFont="1" applyFill="1" applyBorder="1" applyAlignment="1">
      <alignment horizontal="center" vertical="center" wrapText="1"/>
    </xf>
    <xf numFmtId="1" fontId="7" fillId="36" borderId="3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7" fillId="36" borderId="83" xfId="0" applyFont="1" applyFill="1" applyBorder="1" applyAlignment="1">
      <alignment horizontal="center" vertical="center" wrapText="1"/>
    </xf>
    <xf numFmtId="1" fontId="7" fillId="36" borderId="76" xfId="0" applyNumberFormat="1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" fontId="7" fillId="36" borderId="23" xfId="0" applyNumberFormat="1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1" fontId="7" fillId="36" borderId="24" xfId="0" applyNumberFormat="1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1" fontId="7" fillId="36" borderId="39" xfId="0" applyNumberFormat="1" applyFont="1" applyFill="1" applyBorder="1" applyAlignment="1">
      <alignment horizontal="left" vertical="center" wrapText="1"/>
    </xf>
    <xf numFmtId="0" fontId="7" fillId="36" borderId="57" xfId="0" applyFont="1" applyFill="1" applyBorder="1" applyAlignment="1">
      <alignment horizontal="center" vertical="center" wrapText="1"/>
    </xf>
    <xf numFmtId="1" fontId="7" fillId="36" borderId="22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vertical="center" textRotation="90" wrapText="1"/>
    </xf>
    <xf numFmtId="1" fontId="7" fillId="36" borderId="56" xfId="0" applyNumberFormat="1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1" fontId="7" fillId="36" borderId="38" xfId="0" applyNumberFormat="1" applyFont="1" applyFill="1" applyBorder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3" fillId="33" borderId="34" xfId="53" applyNumberFormat="1" applyFont="1" applyFill="1" applyBorder="1" applyAlignment="1" applyProtection="1">
      <alignment horizontal="left" vertical="center"/>
      <protection locked="0"/>
    </xf>
    <xf numFmtId="0" fontId="13" fillId="33" borderId="29" xfId="53" applyNumberFormat="1" applyFont="1" applyFill="1" applyBorder="1" applyAlignment="1" applyProtection="1">
      <alignment horizontal="left" vertical="center"/>
      <protection locked="0"/>
    </xf>
    <xf numFmtId="0" fontId="7" fillId="36" borderId="89" xfId="0" applyFont="1" applyFill="1" applyBorder="1" applyAlignment="1">
      <alignment horizontal="center" vertical="center" wrapText="1"/>
    </xf>
    <xf numFmtId="0" fontId="7" fillId="36" borderId="90" xfId="0" applyFont="1" applyFill="1" applyBorder="1" applyAlignment="1">
      <alignment horizontal="center" vertical="center" wrapText="1"/>
    </xf>
    <xf numFmtId="1" fontId="7" fillId="36" borderId="48" xfId="0" applyNumberFormat="1" applyFont="1" applyFill="1" applyBorder="1" applyAlignment="1">
      <alignment horizontal="center" vertical="center" wrapText="1"/>
    </xf>
    <xf numFmtId="1" fontId="7" fillId="36" borderId="79" xfId="0" applyNumberFormat="1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3" fillId="33" borderId="38" xfId="53" applyNumberFormat="1" applyFont="1" applyFill="1" applyBorder="1" applyAlignment="1" applyProtection="1">
      <alignment horizontal="left" vertical="center"/>
      <protection locked="0"/>
    </xf>
    <xf numFmtId="1" fontId="7" fillId="34" borderId="56" xfId="0" applyNumberFormat="1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13" fillId="33" borderId="43" xfId="53" applyNumberFormat="1" applyFont="1" applyFill="1" applyBorder="1" applyAlignment="1" applyProtection="1">
      <alignment horizontal="left" vertical="center" wrapText="1"/>
      <protection locked="0"/>
    </xf>
    <xf numFmtId="0" fontId="13" fillId="33" borderId="55" xfId="53" applyNumberFormat="1" applyFont="1" applyFill="1" applyBorder="1" applyAlignment="1" applyProtection="1">
      <alignment horizontal="left" vertical="center" wrapText="1"/>
      <protection locked="0"/>
    </xf>
    <xf numFmtId="1" fontId="70" fillId="0" borderId="51" xfId="0" applyNumberFormat="1" applyFont="1" applyFill="1" applyBorder="1" applyAlignment="1">
      <alignment horizontal="center" vertical="center" wrapText="1"/>
    </xf>
    <xf numFmtId="0" fontId="15" fillId="33" borderId="51" xfId="53" applyNumberFormat="1" applyFont="1" applyFill="1" applyBorder="1" applyAlignment="1" applyProtection="1">
      <alignment horizontal="center" vertical="center"/>
      <protection locked="0"/>
    </xf>
    <xf numFmtId="1" fontId="14" fillId="0" borderId="5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2" fillId="34" borderId="51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9" fillId="36" borderId="58" xfId="0" applyFont="1" applyFill="1" applyBorder="1" applyAlignment="1">
      <alignment horizontal="left" vertical="center"/>
    </xf>
    <xf numFmtId="0" fontId="69" fillId="36" borderId="42" xfId="0" applyFont="1" applyFill="1" applyBorder="1" applyAlignment="1">
      <alignment horizontal="left" vertical="center"/>
    </xf>
    <xf numFmtId="0" fontId="69" fillId="36" borderId="36" xfId="0" applyFont="1" applyFill="1" applyBorder="1" applyAlignment="1">
      <alignment horizontal="left" vertical="center"/>
    </xf>
    <xf numFmtId="0" fontId="69" fillId="36" borderId="43" xfId="0" applyFont="1" applyFill="1" applyBorder="1" applyAlignment="1">
      <alignment horizontal="left" vertical="center"/>
    </xf>
    <xf numFmtId="0" fontId="69" fillId="36" borderId="58" xfId="0" applyFont="1" applyFill="1" applyBorder="1" applyAlignment="1">
      <alignment horizontal="left" vertical="center" wrapText="1"/>
    </xf>
    <xf numFmtId="0" fontId="69" fillId="36" borderId="55" xfId="0" applyFont="1" applyFill="1" applyBorder="1" applyAlignment="1">
      <alignment horizontal="left" vertical="center" wrapText="1"/>
    </xf>
    <xf numFmtId="0" fontId="69" fillId="36" borderId="55" xfId="0" applyFont="1" applyFill="1" applyBorder="1" applyAlignment="1">
      <alignment horizontal="left" vertical="center"/>
    </xf>
    <xf numFmtId="0" fontId="70" fillId="31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horizontal="left" vertical="center" wrapText="1"/>
    </xf>
    <xf numFmtId="0" fontId="7" fillId="36" borderId="55" xfId="0" applyFont="1" applyFill="1" applyBorder="1" applyAlignment="1">
      <alignment horizontal="left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7" fillId="36" borderId="43" xfId="0" applyFont="1" applyFill="1" applyBorder="1" applyAlignment="1">
      <alignment horizontal="left" vertical="center" wrapText="1"/>
    </xf>
    <xf numFmtId="0" fontId="7" fillId="36" borderId="42" xfId="0" applyFont="1" applyFill="1" applyBorder="1" applyAlignment="1">
      <alignment horizontal="left" vertical="center" wrapText="1"/>
    </xf>
    <xf numFmtId="0" fontId="7" fillId="36" borderId="58" xfId="0" applyFont="1" applyFill="1" applyBorder="1" applyAlignment="1">
      <alignment vertical="center" wrapText="1"/>
    </xf>
    <xf numFmtId="0" fontId="7" fillId="36" borderId="55" xfId="0" applyFont="1" applyFill="1" applyBorder="1" applyAlignment="1">
      <alignment vertical="center" wrapText="1"/>
    </xf>
    <xf numFmtId="0" fontId="7" fillId="36" borderId="43" xfId="0" applyFont="1" applyFill="1" applyBorder="1" applyAlignment="1">
      <alignment vertical="center" wrapText="1"/>
    </xf>
    <xf numFmtId="0" fontId="7" fillId="36" borderId="36" xfId="0" applyFont="1" applyFill="1" applyBorder="1" applyAlignment="1">
      <alignment vertical="center" wrapText="1"/>
    </xf>
    <xf numFmtId="0" fontId="10" fillId="0" borderId="82" xfId="0" applyFont="1" applyFill="1" applyBorder="1" applyAlignment="1">
      <alignment horizontal="center" vertical="center" wrapText="1"/>
    </xf>
    <xf numFmtId="1" fontId="14" fillId="36" borderId="51" xfId="0" applyNumberFormat="1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5" fillId="33" borderId="62" xfId="53" applyNumberFormat="1" applyFont="1" applyFill="1" applyBorder="1" applyAlignment="1" applyProtection="1">
      <alignment horizontal="center" vertical="center"/>
      <protection locked="0"/>
    </xf>
    <xf numFmtId="0" fontId="15" fillId="33" borderId="51" xfId="53" applyNumberFormat="1" applyFont="1" applyFill="1" applyBorder="1" applyAlignment="1" applyProtection="1">
      <alignment horizontal="center" vertical="center"/>
      <protection locked="0"/>
    </xf>
    <xf numFmtId="0" fontId="70" fillId="0" borderId="35" xfId="0" applyFont="1" applyFill="1" applyBorder="1" applyAlignment="1">
      <alignment horizontal="center" vertical="center"/>
    </xf>
    <xf numFmtId="0" fontId="70" fillId="0" borderId="82" xfId="0" applyFont="1" applyFill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left" vertical="center"/>
    </xf>
    <xf numFmtId="0" fontId="69" fillId="0" borderId="43" xfId="0" applyFont="1" applyFill="1" applyBorder="1" applyAlignment="1">
      <alignment horizontal="left" vertical="center"/>
    </xf>
    <xf numFmtId="0" fontId="69" fillId="0" borderId="42" xfId="0" applyFont="1" applyFill="1" applyBorder="1" applyAlignment="1">
      <alignment horizontal="left" vertical="center"/>
    </xf>
    <xf numFmtId="1" fontId="14" fillId="0" borderId="62" xfId="0" applyNumberFormat="1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 vertical="center" wrapText="1"/>
    </xf>
    <xf numFmtId="1" fontId="70" fillId="0" borderId="62" xfId="0" applyNumberFormat="1" applyFont="1" applyFill="1" applyBorder="1" applyAlignment="1">
      <alignment horizontal="center" vertical="center" wrapText="1"/>
    </xf>
    <xf numFmtId="1" fontId="70" fillId="0" borderId="51" xfId="0" applyNumberFormat="1" applyFont="1" applyFill="1" applyBorder="1" applyAlignment="1">
      <alignment horizontal="center" vertical="center" wrapText="1"/>
    </xf>
    <xf numFmtId="1" fontId="70" fillId="0" borderId="6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1" fontId="17" fillId="0" borderId="56" xfId="0" applyNumberFormat="1" applyFont="1" applyFill="1" applyBorder="1" applyAlignment="1">
      <alignment horizontal="center" vertical="center" wrapText="1"/>
    </xf>
    <xf numFmtId="1" fontId="17" fillId="0" borderId="62" xfId="0" applyNumberFormat="1" applyFont="1" applyFill="1" applyBorder="1" applyAlignment="1">
      <alignment horizontal="center" vertical="center" wrapText="1"/>
    </xf>
    <xf numFmtId="1" fontId="17" fillId="0" borderId="51" xfId="0" applyNumberFormat="1" applyFont="1" applyFill="1" applyBorder="1" applyAlignment="1">
      <alignment horizontal="center" vertical="center" wrapText="1"/>
    </xf>
    <xf numFmtId="0" fontId="20" fillId="33" borderId="62" xfId="53" applyNumberFormat="1" applyFont="1" applyFill="1" applyBorder="1" applyAlignment="1" applyProtection="1">
      <alignment horizontal="center" vertical="center"/>
      <protection locked="0"/>
    </xf>
    <xf numFmtId="0" fontId="20" fillId="33" borderId="51" xfId="53" applyNumberFormat="1" applyFont="1" applyFill="1" applyBorder="1" applyAlignment="1" applyProtection="1">
      <alignment horizontal="center" vertical="center"/>
      <protection locked="0"/>
    </xf>
    <xf numFmtId="0" fontId="70" fillId="0" borderId="62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91" xfId="0" applyFont="1" applyBorder="1" applyAlignment="1">
      <alignment horizontal="center" vertical="center"/>
    </xf>
    <xf numFmtId="1" fontId="70" fillId="0" borderId="35" xfId="0" applyNumberFormat="1" applyFont="1" applyFill="1" applyBorder="1" applyAlignment="1">
      <alignment horizontal="center" vertical="center" wrapText="1"/>
    </xf>
    <xf numFmtId="1" fontId="70" fillId="0" borderId="82" xfId="0" applyNumberFormat="1" applyFont="1" applyFill="1" applyBorder="1" applyAlignment="1">
      <alignment horizontal="center" vertical="center" wrapText="1"/>
    </xf>
    <xf numFmtId="1" fontId="70" fillId="0" borderId="16" xfId="0" applyNumberFormat="1" applyFont="1" applyFill="1" applyBorder="1" applyAlignment="1">
      <alignment horizontal="center" vertical="center" wrapText="1"/>
    </xf>
    <xf numFmtId="1" fontId="70" fillId="0" borderId="7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70" fillId="0" borderId="56" xfId="0" applyFont="1" applyFill="1" applyBorder="1" applyAlignment="1">
      <alignment horizontal="center" vertical="center"/>
    </xf>
    <xf numFmtId="0" fontId="69" fillId="36" borderId="58" xfId="0" applyFont="1" applyFill="1" applyBorder="1" applyAlignment="1">
      <alignment horizontal="left" vertical="center" wrapText="1"/>
    </xf>
    <xf numFmtId="0" fontId="69" fillId="36" borderId="55" xfId="0" applyFont="1" applyFill="1" applyBorder="1" applyAlignment="1">
      <alignment horizontal="left" vertical="center" wrapText="1"/>
    </xf>
    <xf numFmtId="0" fontId="69" fillId="36" borderId="36" xfId="0" applyFont="1" applyFill="1" applyBorder="1" applyAlignment="1">
      <alignment horizontal="left" vertical="center"/>
    </xf>
    <xf numFmtId="0" fontId="69" fillId="36" borderId="55" xfId="0" applyFont="1" applyFill="1" applyBorder="1" applyAlignment="1">
      <alignment horizontal="left" vertical="center"/>
    </xf>
    <xf numFmtId="0" fontId="70" fillId="31" borderId="62" xfId="0" applyFont="1" applyFill="1" applyBorder="1" applyAlignment="1">
      <alignment horizontal="center" vertical="center"/>
    </xf>
    <xf numFmtId="0" fontId="70" fillId="31" borderId="51" xfId="0" applyFont="1" applyFill="1" applyBorder="1" applyAlignment="1">
      <alignment horizontal="center" vertical="center"/>
    </xf>
    <xf numFmtId="0" fontId="70" fillId="31" borderId="6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" fontId="70" fillId="0" borderId="91" xfId="0" applyNumberFormat="1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textRotation="90" wrapText="1"/>
    </xf>
    <xf numFmtId="0" fontId="74" fillId="0" borderId="42" xfId="0" applyFont="1" applyFill="1" applyBorder="1" applyAlignment="1">
      <alignment horizontal="center" vertical="center" textRotation="90" wrapText="1"/>
    </xf>
    <xf numFmtId="0" fontId="11" fillId="36" borderId="0" xfId="0" applyFont="1" applyFill="1" applyBorder="1" applyAlignment="1">
      <alignment horizontal="left" vertical="center"/>
    </xf>
    <xf numFmtId="0" fontId="72" fillId="34" borderId="35" xfId="0" applyFont="1" applyFill="1" applyBorder="1" applyAlignment="1">
      <alignment horizontal="center" vertical="center" textRotation="90" wrapText="1"/>
    </xf>
    <xf numFmtId="0" fontId="72" fillId="34" borderId="81" xfId="0" applyFont="1" applyFill="1" applyBorder="1" applyAlignment="1">
      <alignment horizontal="center" vertical="center" textRotation="90" wrapText="1"/>
    </xf>
    <xf numFmtId="0" fontId="72" fillId="34" borderId="62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72" fillId="36" borderId="9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69" fillId="36" borderId="58" xfId="0" applyFont="1" applyFill="1" applyBorder="1" applyAlignment="1">
      <alignment horizontal="left" vertical="center"/>
    </xf>
    <xf numFmtId="0" fontId="69" fillId="36" borderId="42" xfId="0" applyFont="1" applyFill="1" applyBorder="1" applyAlignment="1">
      <alignment horizontal="left" vertical="center"/>
    </xf>
    <xf numFmtId="0" fontId="69" fillId="36" borderId="4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72" fillId="34" borderId="36" xfId="0" applyFont="1" applyFill="1" applyBorder="1" applyAlignment="1">
      <alignment horizontal="center" vertical="center" textRotation="90" wrapText="1"/>
    </xf>
    <xf numFmtId="0" fontId="72" fillId="34" borderId="42" xfId="0" applyFont="1" applyFill="1" applyBorder="1" applyAlignment="1">
      <alignment horizontal="center" vertical="center" textRotation="90" wrapText="1"/>
    </xf>
    <xf numFmtId="0" fontId="72" fillId="34" borderId="64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81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left" vertical="center" wrapText="1"/>
    </xf>
    <xf numFmtId="0" fontId="7" fillId="36" borderId="5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94" xfId="0" applyFont="1" applyFill="1" applyBorder="1" applyAlignment="1">
      <alignment horizontal="center" vertical="center" textRotation="90" wrapText="1"/>
    </xf>
    <xf numFmtId="0" fontId="6" fillId="0" borderId="95" xfId="0" applyFont="1" applyFill="1" applyBorder="1" applyAlignment="1">
      <alignment horizontal="center" vertical="center" textRotation="90" wrapText="1"/>
    </xf>
    <xf numFmtId="0" fontId="6" fillId="34" borderId="94" xfId="0" applyFont="1" applyFill="1" applyBorder="1" applyAlignment="1">
      <alignment horizontal="center" vertical="center" textRotation="90" wrapText="1"/>
    </xf>
    <xf numFmtId="0" fontId="6" fillId="34" borderId="96" xfId="0" applyFont="1" applyFill="1" applyBorder="1" applyAlignment="1">
      <alignment horizontal="center" vertical="center" textRotation="90" wrapText="1"/>
    </xf>
    <xf numFmtId="0" fontId="6" fillId="36" borderId="97" xfId="0" applyFont="1" applyFill="1" applyBorder="1" applyAlignment="1">
      <alignment horizontal="center" vertical="center" wrapText="1"/>
    </xf>
    <xf numFmtId="0" fontId="6" fillId="36" borderId="98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textRotation="90" wrapText="1"/>
    </xf>
    <xf numFmtId="0" fontId="7" fillId="34" borderId="61" xfId="0" applyFont="1" applyFill="1" applyBorder="1" applyAlignment="1">
      <alignment horizontal="center" textRotation="90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4" fillId="0" borderId="5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6" fillId="34" borderId="99" xfId="0" applyFont="1" applyFill="1" applyBorder="1" applyAlignment="1">
      <alignment horizontal="center" vertical="center" textRotation="90" wrapText="1"/>
    </xf>
    <xf numFmtId="0" fontId="6" fillId="34" borderId="100" xfId="0" applyFont="1" applyFill="1" applyBorder="1" applyAlignment="1">
      <alignment horizontal="center" vertical="center" textRotation="90" wrapText="1"/>
    </xf>
    <xf numFmtId="0" fontId="6" fillId="34" borderId="101" xfId="0" applyFont="1" applyFill="1" applyBorder="1" applyAlignment="1">
      <alignment horizontal="center" vertical="center" wrapText="1"/>
    </xf>
    <xf numFmtId="0" fontId="6" fillId="34" borderId="102" xfId="0" applyFont="1" applyFill="1" applyBorder="1" applyAlignment="1">
      <alignment horizontal="center" vertical="center" wrapText="1"/>
    </xf>
    <xf numFmtId="0" fontId="6" fillId="34" borderId="103" xfId="0" applyFont="1" applyFill="1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 textRotation="90" wrapText="1"/>
    </xf>
    <xf numFmtId="0" fontId="6" fillId="34" borderId="6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34" borderId="105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106" xfId="0" applyFont="1" applyFill="1" applyBorder="1" applyAlignment="1">
      <alignment horizontal="center" vertical="center" wrapText="1"/>
    </xf>
    <xf numFmtId="0" fontId="6" fillId="34" borderId="107" xfId="0" applyFont="1" applyFill="1" applyBorder="1" applyAlignment="1">
      <alignment horizontal="center" vertical="center" wrapText="1"/>
    </xf>
    <xf numFmtId="0" fontId="6" fillId="34" borderId="82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7" fillId="36" borderId="43" xfId="0" applyFont="1" applyFill="1" applyBorder="1" applyAlignment="1">
      <alignment horizontal="left" vertical="center" wrapText="1"/>
    </xf>
    <xf numFmtId="0" fontId="6" fillId="34" borderId="108" xfId="0" applyFont="1" applyFill="1" applyBorder="1" applyAlignment="1">
      <alignment horizontal="center" vertical="center" textRotation="90" wrapText="1"/>
    </xf>
    <xf numFmtId="0" fontId="6" fillId="34" borderId="109" xfId="0" applyFont="1" applyFill="1" applyBorder="1" applyAlignment="1">
      <alignment horizontal="center" vertical="center" wrapText="1"/>
    </xf>
    <xf numFmtId="0" fontId="6" fillId="34" borderId="110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textRotation="90" wrapText="1"/>
    </xf>
    <xf numFmtId="0" fontId="6" fillId="0" borderId="108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36" borderId="115" xfId="0" applyFont="1" applyFill="1" applyBorder="1" applyAlignment="1">
      <alignment vertical="center" wrapText="1"/>
    </xf>
    <xf numFmtId="0" fontId="6" fillId="36" borderId="98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textRotation="90" wrapText="1"/>
    </xf>
    <xf numFmtId="1" fontId="14" fillId="36" borderId="62" xfId="0" applyNumberFormat="1" applyFont="1" applyFill="1" applyBorder="1" applyAlignment="1">
      <alignment horizontal="center" vertical="center" wrapText="1"/>
    </xf>
    <xf numFmtId="1" fontId="14" fillId="36" borderId="51" xfId="0" applyNumberFormat="1" applyFont="1" applyFill="1" applyBorder="1" applyAlignment="1">
      <alignment horizontal="center" vertical="center" wrapText="1"/>
    </xf>
    <xf numFmtId="1" fontId="14" fillId="36" borderId="64" xfId="0" applyNumberFormat="1" applyFont="1" applyFill="1" applyBorder="1" applyAlignment="1">
      <alignment horizontal="center" vertical="center" wrapText="1"/>
    </xf>
    <xf numFmtId="1" fontId="7" fillId="36" borderId="58" xfId="0" applyNumberFormat="1" applyFont="1" applyFill="1" applyBorder="1" applyAlignment="1">
      <alignment horizontal="left" vertical="center" wrapText="1"/>
    </xf>
    <xf numFmtId="1" fontId="7" fillId="36" borderId="42" xfId="0" applyNumberFormat="1" applyFont="1" applyFill="1" applyBorder="1" applyAlignment="1">
      <alignment horizontal="left" vertical="center" wrapText="1"/>
    </xf>
    <xf numFmtId="0" fontId="6" fillId="34" borderId="95" xfId="0" applyFont="1" applyFill="1" applyBorder="1" applyAlignment="1">
      <alignment horizontal="center" vertical="center" textRotation="90" wrapText="1"/>
    </xf>
    <xf numFmtId="0" fontId="6" fillId="34" borderId="42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1" fontId="14" fillId="36" borderId="13" xfId="0" applyNumberFormat="1" applyFont="1" applyFill="1" applyBorder="1" applyAlignment="1">
      <alignment horizontal="center" vertical="center" wrapText="1"/>
    </xf>
    <xf numFmtId="1" fontId="14" fillId="36" borderId="14" xfId="0" applyNumberFormat="1" applyFont="1" applyFill="1" applyBorder="1" applyAlignment="1">
      <alignment horizontal="center" vertical="center" wrapText="1"/>
    </xf>
    <xf numFmtId="1" fontId="14" fillId="36" borderId="15" xfId="0" applyNumberFormat="1" applyFont="1" applyFill="1" applyBorder="1" applyAlignment="1">
      <alignment horizontal="center" vertical="center" wrapText="1"/>
    </xf>
    <xf numFmtId="1" fontId="14" fillId="36" borderId="52" xfId="0" applyNumberFormat="1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9" fillId="36" borderId="35" xfId="0" applyFont="1" applyFill="1" applyBorder="1" applyAlignment="1">
      <alignment vertical="center" wrapText="1"/>
    </xf>
    <xf numFmtId="0" fontId="69" fillId="0" borderId="50" xfId="0" applyFont="1" applyFill="1" applyBorder="1" applyAlignment="1">
      <alignment horizontal="center" vertical="center" wrapText="1"/>
    </xf>
    <xf numFmtId="1" fontId="70" fillId="0" borderId="42" xfId="0" applyNumberFormat="1" applyFont="1" applyFill="1" applyBorder="1" applyAlignment="1">
      <alignment horizontal="center" vertical="center" wrapText="1"/>
    </xf>
    <xf numFmtId="1" fontId="70" fillId="0" borderId="43" xfId="0" applyNumberFormat="1" applyFont="1" applyFill="1" applyBorder="1" applyAlignment="1">
      <alignment horizontal="center" vertical="center" wrapText="1"/>
    </xf>
    <xf numFmtId="0" fontId="69" fillId="0" borderId="71" xfId="0" applyFont="1" applyFill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2" fillId="36" borderId="36" xfId="0" applyFont="1" applyFill="1" applyBorder="1" applyAlignment="1">
      <alignment horizontal="center" vertical="center" wrapText="1"/>
    </xf>
    <xf numFmtId="0" fontId="72" fillId="36" borderId="42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69" fillId="36" borderId="36" xfId="0" applyFont="1" applyFill="1" applyBorder="1" applyAlignment="1">
      <alignment horizontal="center" vertical="center" wrapText="1"/>
    </xf>
    <xf numFmtId="0" fontId="69" fillId="36" borderId="42" xfId="0" applyFont="1" applyFill="1" applyBorder="1" applyAlignment="1">
      <alignment horizontal="center" vertical="center" wrapText="1"/>
    </xf>
    <xf numFmtId="0" fontId="69" fillId="36" borderId="43" xfId="0" applyFont="1" applyFill="1" applyBorder="1" applyAlignment="1">
      <alignment horizontal="center" vertical="center"/>
    </xf>
    <xf numFmtId="0" fontId="69" fillId="36" borderId="42" xfId="0" applyFont="1" applyFill="1" applyBorder="1" applyAlignment="1">
      <alignment horizontal="center" vertical="center"/>
    </xf>
    <xf numFmtId="0" fontId="69" fillId="36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7" fillId="36" borderId="41" xfId="0" applyNumberFormat="1" applyFont="1" applyFill="1" applyBorder="1" applyAlignment="1">
      <alignment horizontal="left" vertical="center" wrapText="1"/>
    </xf>
    <xf numFmtId="0" fontId="7" fillId="36" borderId="63" xfId="0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1" fontId="7" fillId="0" borderId="41" xfId="0" applyNumberFormat="1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left" vertical="center" wrapText="1"/>
    </xf>
    <xf numFmtId="0" fontId="15" fillId="33" borderId="51" xfId="53" applyNumberFormat="1" applyFont="1" applyFill="1" applyBorder="1" applyAlignment="1" applyProtection="1">
      <alignment horizontal="left" vertical="center"/>
      <protection locked="0"/>
    </xf>
    <xf numFmtId="0" fontId="10" fillId="0" borderId="119" xfId="0" applyFont="1" applyFill="1" applyBorder="1" applyAlignment="1">
      <alignment horizontal="center" vertical="center" wrapText="1"/>
    </xf>
    <xf numFmtId="1" fontId="7" fillId="36" borderId="35" xfId="0" applyNumberFormat="1" applyFont="1" applyFill="1" applyBorder="1" applyAlignment="1">
      <alignment horizontal="left" vertical="center" wrapText="1"/>
    </xf>
    <xf numFmtId="1" fontId="14" fillId="0" borderId="119" xfId="0" applyNumberFormat="1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left" vertical="center" wrapText="1"/>
    </xf>
    <xf numFmtId="0" fontId="7" fillId="36" borderId="35" xfId="0" applyFont="1" applyFill="1" applyBorder="1" applyAlignment="1">
      <alignment horizontal="left" vertical="center" wrapText="1"/>
    </xf>
    <xf numFmtId="0" fontId="7" fillId="36" borderId="41" xfId="0" applyFont="1" applyFill="1" applyBorder="1" applyAlignment="1">
      <alignment horizontal="left" vertical="center" wrapText="1"/>
    </xf>
    <xf numFmtId="0" fontId="7" fillId="36" borderId="81" xfId="0" applyFont="1" applyFill="1" applyBorder="1" applyAlignment="1">
      <alignment horizontal="left" vertical="center" wrapText="1"/>
    </xf>
    <xf numFmtId="0" fontId="15" fillId="33" borderId="38" xfId="53" applyNumberFormat="1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Alignment="1">
      <alignment/>
    </xf>
    <xf numFmtId="0" fontId="7" fillId="36" borderId="41" xfId="0" applyFont="1" applyFill="1" applyBorder="1" applyAlignment="1">
      <alignment vertical="center" wrapText="1"/>
    </xf>
    <xf numFmtId="0" fontId="6" fillId="36" borderId="36" xfId="0" applyFont="1" applyFill="1" applyBorder="1" applyAlignment="1">
      <alignment vertical="center" wrapText="1"/>
    </xf>
    <xf numFmtId="0" fontId="6" fillId="36" borderId="42" xfId="0" applyFont="1" applyFill="1" applyBorder="1" applyAlignment="1">
      <alignment vertical="center" wrapText="1"/>
    </xf>
    <xf numFmtId="0" fontId="13" fillId="33" borderId="53" xfId="53" applyNumberFormat="1" applyFont="1" applyFill="1" applyBorder="1" applyAlignment="1" applyProtection="1">
      <alignment vertical="center"/>
      <protection locked="0"/>
    </xf>
    <xf numFmtId="0" fontId="7" fillId="36" borderId="58" xfId="0" applyFont="1" applyFill="1" applyBorder="1" applyAlignment="1">
      <alignment vertical="center" wrapText="1"/>
    </xf>
    <xf numFmtId="0" fontId="7" fillId="36" borderId="61" xfId="0" applyFont="1" applyFill="1" applyBorder="1" applyAlignment="1">
      <alignment vertical="center" wrapText="1"/>
    </xf>
    <xf numFmtId="0" fontId="7" fillId="36" borderId="63" xfId="0" applyFont="1" applyFill="1" applyBorder="1" applyAlignment="1">
      <alignment vertical="center" wrapText="1"/>
    </xf>
    <xf numFmtId="0" fontId="7" fillId="36" borderId="77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 wrapText="1"/>
    </xf>
    <xf numFmtId="0" fontId="7" fillId="36" borderId="38" xfId="0" applyFont="1" applyFill="1" applyBorder="1" applyAlignment="1">
      <alignment vertical="center" wrapText="1"/>
    </xf>
    <xf numFmtId="0" fontId="7" fillId="36" borderId="81" xfId="0" applyFont="1" applyFill="1" applyBorder="1" applyAlignment="1">
      <alignment vertical="center" wrapText="1"/>
    </xf>
    <xf numFmtId="0" fontId="7" fillId="36" borderId="35" xfId="0" applyFont="1" applyFill="1" applyBorder="1" applyAlignment="1">
      <alignment vertical="center" wrapText="1"/>
    </xf>
    <xf numFmtId="0" fontId="6" fillId="36" borderId="43" xfId="0" applyFont="1" applyFill="1" applyBorder="1" applyAlignment="1">
      <alignment vertical="center" wrapText="1"/>
    </xf>
    <xf numFmtId="0" fontId="13" fillId="33" borderId="55" xfId="53" applyNumberFormat="1" applyFont="1" applyFill="1" applyBorder="1" applyAlignment="1" applyProtection="1">
      <alignment vertical="center"/>
      <protection locked="0"/>
    </xf>
    <xf numFmtId="1" fontId="14" fillId="36" borderId="119" xfId="0" applyNumberFormat="1" applyFont="1" applyFill="1" applyBorder="1" applyAlignment="1">
      <alignment horizontal="center" vertical="center" wrapText="1"/>
    </xf>
    <xf numFmtId="1" fontId="7" fillId="36" borderId="63" xfId="0" applyNumberFormat="1" applyFont="1" applyFill="1" applyBorder="1" applyAlignment="1">
      <alignment horizontal="left" vertical="center" wrapText="1"/>
    </xf>
    <xf numFmtId="1" fontId="7" fillId="36" borderId="55" xfId="0" applyNumberFormat="1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vertical="center" wrapText="1"/>
    </xf>
    <xf numFmtId="0" fontId="7" fillId="36" borderId="91" xfId="0" applyFont="1" applyFill="1" applyBorder="1" applyAlignment="1">
      <alignment vertical="center" wrapText="1"/>
    </xf>
    <xf numFmtId="1" fontId="14" fillId="36" borderId="0" xfId="0" applyNumberFormat="1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left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vertical="center" wrapText="1"/>
    </xf>
    <xf numFmtId="1" fontId="14" fillId="36" borderId="56" xfId="0" applyNumberFormat="1" applyFont="1" applyFill="1" applyBorder="1" applyAlignment="1">
      <alignment horizontal="center" vertical="center" wrapText="1"/>
    </xf>
    <xf numFmtId="1" fontId="7" fillId="36" borderId="62" xfId="0" applyNumberFormat="1" applyFont="1" applyFill="1" applyBorder="1" applyAlignment="1">
      <alignment horizontal="left" vertical="center" wrapText="1"/>
    </xf>
    <xf numFmtId="0" fontId="7" fillId="36" borderId="34" xfId="0" applyFont="1" applyFill="1" applyBorder="1" applyAlignment="1">
      <alignment horizontal="left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81" xfId="0" applyFont="1" applyFill="1" applyBorder="1" applyAlignment="1">
      <alignment horizontal="center" vertical="center" wrapText="1"/>
    </xf>
    <xf numFmtId="0" fontId="22" fillId="0" borderId="82" xfId="0" applyFont="1" applyFill="1" applyBorder="1" applyAlignment="1">
      <alignment horizont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14" fillId="36" borderId="7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" fontId="14" fillId="36" borderId="38" xfId="0" applyNumberFormat="1" applyFont="1" applyFill="1" applyBorder="1" applyAlignment="1">
      <alignment horizontal="center" vertical="center" wrapText="1"/>
    </xf>
    <xf numFmtId="1" fontId="14" fillId="36" borderId="43" xfId="0" applyNumberFormat="1" applyFont="1" applyFill="1" applyBorder="1" applyAlignment="1">
      <alignment horizontal="center" vertical="center" wrapText="1"/>
    </xf>
    <xf numFmtId="0" fontId="75" fillId="36" borderId="58" xfId="42" applyFont="1" applyFill="1" applyBorder="1" applyAlignment="1" applyProtection="1">
      <alignment horizontal="center" vertical="center" wrapText="1"/>
      <protection/>
    </xf>
    <xf numFmtId="0" fontId="75" fillId="0" borderId="0" xfId="42" applyFont="1" applyFill="1" applyBorder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nyusia2008@rambler.ru" TargetMode="External" /><Relationship Id="rId2" Type="http://schemas.openxmlformats.org/officeDocument/2006/relationships/hyperlink" Target="mailto:nyusia2008@rambler.ru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50" zoomScaleNormal="75" zoomScaleSheetLayoutView="50" zoomScalePageLayoutView="0" workbookViewId="0" topLeftCell="A70">
      <selection activeCell="T22" sqref="T22"/>
    </sheetView>
  </sheetViews>
  <sheetFormatPr defaultColWidth="9.140625" defaultRowHeight="12.75"/>
  <cols>
    <col min="1" max="1" width="22.8515625" style="303" customWidth="1"/>
    <col min="2" max="2" width="104.140625" style="145" customWidth="1"/>
    <col min="3" max="3" width="42.00390625" style="304" customWidth="1"/>
    <col min="4" max="4" width="23.8515625" style="4" customWidth="1"/>
    <col min="5" max="16384" width="9.140625" style="4" customWidth="1"/>
  </cols>
  <sheetData>
    <row r="1" spans="1:4" ht="41.25" customHeight="1">
      <c r="A1" s="596" t="s">
        <v>164</v>
      </c>
      <c r="B1" s="596"/>
      <c r="C1" s="596"/>
      <c r="D1" s="596"/>
    </row>
    <row r="2" spans="1:4" ht="18.75" customHeight="1" thickBot="1">
      <c r="A2" s="288"/>
      <c r="B2" s="288"/>
      <c r="C2" s="289"/>
      <c r="D2" s="288"/>
    </row>
    <row r="3" spans="1:4" ht="43.5" customHeight="1" thickBot="1">
      <c r="A3" s="56" t="s">
        <v>66</v>
      </c>
      <c r="B3" s="57" t="s">
        <v>2</v>
      </c>
      <c r="C3" s="57" t="s">
        <v>112</v>
      </c>
      <c r="D3" s="290" t="s">
        <v>167</v>
      </c>
    </row>
    <row r="4" spans="1:4" ht="37.5" customHeight="1" thickBot="1">
      <c r="A4" s="593" t="s">
        <v>68</v>
      </c>
      <c r="B4" s="594"/>
      <c r="C4" s="595"/>
      <c r="D4" s="140"/>
    </row>
    <row r="5" spans="1:4" ht="55.5" customHeight="1">
      <c r="A5" s="357" t="s">
        <v>23</v>
      </c>
      <c r="B5" s="358" t="s">
        <v>69</v>
      </c>
      <c r="C5" s="359" t="s">
        <v>152</v>
      </c>
      <c r="D5" s="360"/>
    </row>
    <row r="6" spans="1:4" ht="51.75" customHeight="1">
      <c r="A6" s="85" t="s">
        <v>19</v>
      </c>
      <c r="B6" s="68" t="s">
        <v>51</v>
      </c>
      <c r="C6" s="100" t="s">
        <v>62</v>
      </c>
      <c r="D6" s="290" t="s">
        <v>167</v>
      </c>
    </row>
    <row r="7" spans="1:4" ht="42" customHeight="1">
      <c r="A7" s="296" t="s">
        <v>70</v>
      </c>
      <c r="B7" s="73" t="s">
        <v>71</v>
      </c>
      <c r="C7" s="298" t="s">
        <v>72</v>
      </c>
      <c r="D7" s="290" t="s">
        <v>167</v>
      </c>
    </row>
    <row r="8" spans="1:4" ht="43.5" customHeight="1">
      <c r="A8" s="85" t="s">
        <v>73</v>
      </c>
      <c r="B8" s="68" t="s">
        <v>74</v>
      </c>
      <c r="C8" s="74" t="s">
        <v>72</v>
      </c>
      <c r="D8" s="290" t="s">
        <v>167</v>
      </c>
    </row>
    <row r="9" spans="1:4" ht="37.5" customHeight="1">
      <c r="A9" s="296" t="s">
        <v>75</v>
      </c>
      <c r="B9" s="73" t="s">
        <v>76</v>
      </c>
      <c r="C9" s="298" t="s">
        <v>61</v>
      </c>
      <c r="D9" s="290" t="s">
        <v>167</v>
      </c>
    </row>
    <row r="10" spans="1:4" ht="42" customHeight="1" thickBot="1">
      <c r="A10" s="75" t="s">
        <v>77</v>
      </c>
      <c r="B10" s="76" t="s">
        <v>78</v>
      </c>
      <c r="C10" s="77" t="s">
        <v>58</v>
      </c>
      <c r="D10" s="143"/>
    </row>
    <row r="11" spans="1:4" ht="39" customHeight="1" thickBot="1">
      <c r="A11" s="607" t="s">
        <v>80</v>
      </c>
      <c r="B11" s="608"/>
      <c r="C11" s="609"/>
      <c r="D11" s="140"/>
    </row>
    <row r="12" spans="1:4" ht="42" customHeight="1">
      <c r="A12" s="84" t="s">
        <v>82</v>
      </c>
      <c r="B12" s="272" t="s">
        <v>83</v>
      </c>
      <c r="C12" s="99"/>
      <c r="D12" s="290" t="s">
        <v>167</v>
      </c>
    </row>
    <row r="13" spans="1:4" ht="40.5" customHeight="1">
      <c r="A13" s="85" t="s">
        <v>84</v>
      </c>
      <c r="B13" s="273" t="s">
        <v>85</v>
      </c>
      <c r="C13" s="68"/>
      <c r="D13" s="290"/>
    </row>
    <row r="14" spans="1:4" ht="43.5" customHeight="1" thickBot="1">
      <c r="A14" s="86" t="s">
        <v>86</v>
      </c>
      <c r="B14" s="86" t="s">
        <v>87</v>
      </c>
      <c r="C14" s="299"/>
      <c r="D14" s="142"/>
    </row>
    <row r="15" spans="1:4" ht="33" customHeight="1" thickBot="1">
      <c r="A15" s="607" t="s">
        <v>88</v>
      </c>
      <c r="B15" s="608"/>
      <c r="C15" s="610"/>
      <c r="D15" s="140"/>
    </row>
    <row r="16" spans="1:4" ht="43.5" customHeight="1">
      <c r="A16" s="87" t="s">
        <v>89</v>
      </c>
      <c r="B16" s="88" t="s">
        <v>90</v>
      </c>
      <c r="C16" s="99"/>
      <c r="D16" s="290" t="s">
        <v>167</v>
      </c>
    </row>
    <row r="17" spans="1:4" ht="40.5" customHeight="1">
      <c r="A17" s="89" t="s">
        <v>91</v>
      </c>
      <c r="B17" s="90" t="s">
        <v>85</v>
      </c>
      <c r="C17" s="68"/>
      <c r="D17" s="291"/>
    </row>
    <row r="18" spans="1:4" ht="40.5" customHeight="1" thickBot="1">
      <c r="A18" s="301" t="s">
        <v>92</v>
      </c>
      <c r="B18" s="302" t="s">
        <v>87</v>
      </c>
      <c r="C18" s="299"/>
      <c r="D18" s="292"/>
    </row>
    <row r="19" spans="1:4" ht="36" customHeight="1" thickBot="1">
      <c r="A19" s="583" t="s">
        <v>93</v>
      </c>
      <c r="B19" s="584"/>
      <c r="C19" s="585"/>
      <c r="D19" s="293"/>
    </row>
    <row r="20" spans="1:4" ht="42" customHeight="1">
      <c r="A20" s="105" t="s">
        <v>94</v>
      </c>
      <c r="B20" s="277" t="s">
        <v>95</v>
      </c>
      <c r="C20" s="588" t="s">
        <v>72</v>
      </c>
      <c r="D20" s="290" t="s">
        <v>167</v>
      </c>
    </row>
    <row r="21" spans="1:4" ht="39" customHeight="1">
      <c r="A21" s="106" t="s">
        <v>96</v>
      </c>
      <c r="B21" s="278" t="s">
        <v>85</v>
      </c>
      <c r="C21" s="589"/>
      <c r="D21" s="294"/>
    </row>
    <row r="22" spans="1:4" ht="39" customHeight="1" thickBot="1">
      <c r="A22" s="111" t="s">
        <v>97</v>
      </c>
      <c r="B22" s="279" t="s">
        <v>87</v>
      </c>
      <c r="C22" s="590"/>
      <c r="D22" s="292"/>
    </row>
    <row r="23" spans="1:4" ht="39.75" customHeight="1" thickBot="1">
      <c r="A23" s="586" t="s">
        <v>98</v>
      </c>
      <c r="B23" s="587"/>
      <c r="C23" s="585"/>
      <c r="D23" s="293"/>
    </row>
    <row r="24" spans="1:4" ht="34.5" customHeight="1">
      <c r="A24" s="113" t="s">
        <v>99</v>
      </c>
      <c r="B24" s="113" t="s">
        <v>100</v>
      </c>
      <c r="C24" s="588" t="s">
        <v>72</v>
      </c>
      <c r="D24" s="290" t="s">
        <v>167</v>
      </c>
    </row>
    <row r="25" spans="1:4" ht="37.5" customHeight="1">
      <c r="A25" s="114" t="s">
        <v>101</v>
      </c>
      <c r="B25" s="114" t="s">
        <v>85</v>
      </c>
      <c r="C25" s="589"/>
      <c r="D25" s="294"/>
    </row>
    <row r="26" spans="1:4" ht="41.25" customHeight="1" thickBot="1">
      <c r="A26" s="116" t="s">
        <v>102</v>
      </c>
      <c r="B26" s="116" t="s">
        <v>87</v>
      </c>
      <c r="C26" s="590"/>
      <c r="D26" s="292"/>
    </row>
    <row r="27" spans="1:4" ht="37.5" customHeight="1" thickBot="1">
      <c r="A27" s="604" t="s">
        <v>103</v>
      </c>
      <c r="B27" s="605"/>
      <c r="C27" s="606"/>
      <c r="D27" s="295"/>
    </row>
    <row r="28" spans="1:4" ht="60.75" customHeight="1">
      <c r="A28" s="297" t="s">
        <v>104</v>
      </c>
      <c r="B28" s="122" t="s">
        <v>105</v>
      </c>
      <c r="C28" s="300" t="s">
        <v>106</v>
      </c>
      <c r="D28" s="290" t="s">
        <v>167</v>
      </c>
    </row>
    <row r="29" spans="1:4" ht="38.25" customHeight="1">
      <c r="A29" s="361" t="s">
        <v>107</v>
      </c>
      <c r="B29" s="362" t="s">
        <v>108</v>
      </c>
      <c r="C29" s="363" t="s">
        <v>72</v>
      </c>
      <c r="D29" s="364"/>
    </row>
    <row r="30" spans="1:4" ht="48" customHeight="1" thickBot="1">
      <c r="A30" s="365" t="s">
        <v>109</v>
      </c>
      <c r="B30" s="366" t="s">
        <v>110</v>
      </c>
      <c r="C30" s="367" t="s">
        <v>61</v>
      </c>
      <c r="D30" s="368"/>
    </row>
    <row r="31" ht="27.75" customHeight="1"/>
    <row r="32" spans="2:3" ht="15" customHeight="1">
      <c r="B32" s="146"/>
      <c r="C32" s="146"/>
    </row>
    <row r="33" spans="1:4" ht="33" customHeight="1">
      <c r="A33" s="596" t="s">
        <v>165</v>
      </c>
      <c r="B33" s="596"/>
      <c r="C33" s="596"/>
      <c r="D33" s="596"/>
    </row>
    <row r="34" spans="1:4" ht="18.75" thickBot="1">
      <c r="A34" s="2"/>
      <c r="B34" s="5"/>
      <c r="C34" s="5"/>
      <c r="D34" s="5"/>
    </row>
    <row r="35" spans="1:4" ht="43.5" customHeight="1">
      <c r="A35" s="322" t="s">
        <v>26</v>
      </c>
      <c r="B35" s="325" t="s">
        <v>27</v>
      </c>
      <c r="C35" s="305" t="s">
        <v>53</v>
      </c>
      <c r="D35" s="315"/>
    </row>
    <row r="36" spans="1:4" ht="43.5" customHeight="1">
      <c r="A36" s="323" t="s">
        <v>28</v>
      </c>
      <c r="B36" s="326" t="s">
        <v>29</v>
      </c>
      <c r="C36" s="306" t="s">
        <v>153</v>
      </c>
      <c r="D36" s="316"/>
    </row>
    <row r="37" spans="1:4" ht="43.5" customHeight="1">
      <c r="A37" s="323" t="s">
        <v>30</v>
      </c>
      <c r="B37" s="326" t="s">
        <v>3</v>
      </c>
      <c r="C37" s="307" t="s">
        <v>54</v>
      </c>
      <c r="D37" s="290" t="s">
        <v>167</v>
      </c>
    </row>
    <row r="38" spans="1:4" ht="43.5" customHeight="1">
      <c r="A38" s="323" t="s">
        <v>31</v>
      </c>
      <c r="B38" s="326" t="s">
        <v>16</v>
      </c>
      <c r="C38" s="307" t="s">
        <v>55</v>
      </c>
      <c r="D38" s="290" t="s">
        <v>167</v>
      </c>
    </row>
    <row r="39" spans="1:4" ht="43.5" customHeight="1">
      <c r="A39" s="323" t="s">
        <v>32</v>
      </c>
      <c r="B39" s="326" t="s">
        <v>2</v>
      </c>
      <c r="C39" s="307" t="s">
        <v>56</v>
      </c>
      <c r="D39" s="290" t="s">
        <v>167</v>
      </c>
    </row>
    <row r="40" spans="1:4" ht="43.5" customHeight="1">
      <c r="A40" s="323" t="s">
        <v>33</v>
      </c>
      <c r="B40" s="326" t="s">
        <v>34</v>
      </c>
      <c r="C40" s="307" t="s">
        <v>57</v>
      </c>
      <c r="D40" s="290" t="s">
        <v>167</v>
      </c>
    </row>
    <row r="41" spans="1:4" ht="43.5" customHeight="1">
      <c r="A41" s="323" t="s">
        <v>35</v>
      </c>
      <c r="B41" s="326" t="s">
        <v>36</v>
      </c>
      <c r="C41" s="307" t="s">
        <v>154</v>
      </c>
      <c r="D41" s="290" t="s">
        <v>167</v>
      </c>
    </row>
    <row r="42" spans="1:4" ht="43.5" customHeight="1">
      <c r="A42" s="323" t="s">
        <v>37</v>
      </c>
      <c r="B42" s="326" t="s">
        <v>38</v>
      </c>
      <c r="C42" s="307" t="s">
        <v>115</v>
      </c>
      <c r="D42" s="290" t="s">
        <v>167</v>
      </c>
    </row>
    <row r="43" spans="1:4" ht="43.5" customHeight="1" thickBot="1">
      <c r="A43" s="324" t="s">
        <v>116</v>
      </c>
      <c r="B43" s="327" t="s">
        <v>39</v>
      </c>
      <c r="C43" s="308" t="s">
        <v>58</v>
      </c>
      <c r="D43" s="290" t="s">
        <v>167</v>
      </c>
    </row>
    <row r="44" spans="1:4" ht="43.5" customHeight="1" thickBot="1">
      <c r="A44" s="597" t="s">
        <v>40</v>
      </c>
      <c r="B44" s="598"/>
      <c r="C44" s="599"/>
      <c r="D44" s="319"/>
    </row>
    <row r="45" spans="1:4" ht="43.5" customHeight="1">
      <c r="A45" s="331" t="s">
        <v>41</v>
      </c>
      <c r="B45" s="328" t="s">
        <v>42</v>
      </c>
      <c r="C45" s="309"/>
      <c r="D45" s="290" t="s">
        <v>167</v>
      </c>
    </row>
    <row r="46" spans="1:4" ht="43.5" customHeight="1">
      <c r="A46" s="332" t="s">
        <v>43</v>
      </c>
      <c r="B46" s="329" t="s">
        <v>44</v>
      </c>
      <c r="C46" s="310" t="s">
        <v>59</v>
      </c>
      <c r="D46" s="316"/>
    </row>
    <row r="47" spans="1:4" ht="43.5" customHeight="1" thickBot="1">
      <c r="A47" s="333" t="s">
        <v>45</v>
      </c>
      <c r="B47" s="330" t="s">
        <v>46</v>
      </c>
      <c r="C47" s="311" t="s">
        <v>60</v>
      </c>
      <c r="D47" s="318"/>
    </row>
    <row r="48" spans="1:4" ht="43.5" customHeight="1" thickBot="1">
      <c r="A48" s="600" t="s">
        <v>47</v>
      </c>
      <c r="B48" s="601"/>
      <c r="C48" s="601"/>
      <c r="D48" s="320"/>
    </row>
    <row r="49" spans="1:4" ht="43.5" customHeight="1" thickBot="1">
      <c r="A49" s="334" t="s">
        <v>48</v>
      </c>
      <c r="B49" s="335" t="s">
        <v>49</v>
      </c>
      <c r="C49" s="312" t="s">
        <v>61</v>
      </c>
      <c r="D49" s="290" t="s">
        <v>167</v>
      </c>
    </row>
    <row r="50" spans="1:4" ht="43.5" customHeight="1" thickBot="1">
      <c r="A50" s="602" t="s">
        <v>50</v>
      </c>
      <c r="B50" s="603"/>
      <c r="C50" s="603"/>
      <c r="D50" s="319"/>
    </row>
    <row r="51" spans="1:4" ht="43.5" customHeight="1">
      <c r="A51" s="336" t="s">
        <v>23</v>
      </c>
      <c r="B51" s="325" t="s">
        <v>51</v>
      </c>
      <c r="C51" s="313" t="s">
        <v>155</v>
      </c>
      <c r="D51" s="317"/>
    </row>
    <row r="52" spans="1:4" ht="43.5" customHeight="1" thickBot="1">
      <c r="A52" s="337" t="s">
        <v>19</v>
      </c>
      <c r="B52" s="338" t="s">
        <v>52</v>
      </c>
      <c r="C52" s="314" t="s">
        <v>63</v>
      </c>
      <c r="D52" s="321"/>
    </row>
    <row r="53" spans="1:4" s="344" customFormat="1" ht="44.25" customHeight="1">
      <c r="A53" s="188" t="s">
        <v>43</v>
      </c>
      <c r="B53" s="41" t="s">
        <v>44</v>
      </c>
      <c r="C53" s="350" t="s">
        <v>59</v>
      </c>
      <c r="D53" s="351"/>
    </row>
    <row r="54" spans="1:4" s="344" customFormat="1" ht="44.25" customHeight="1" thickBot="1">
      <c r="A54" s="189" t="s">
        <v>117</v>
      </c>
      <c r="B54" s="42" t="s">
        <v>118</v>
      </c>
      <c r="C54" s="348" t="s">
        <v>60</v>
      </c>
      <c r="D54" s="352"/>
    </row>
    <row r="55" spans="1:4" s="344" customFormat="1" ht="44.25" customHeight="1" thickBot="1">
      <c r="A55" s="591" t="s">
        <v>47</v>
      </c>
      <c r="B55" s="592"/>
      <c r="C55" s="592"/>
      <c r="D55" s="340"/>
    </row>
    <row r="56" spans="1:4" s="344" customFormat="1" ht="44.25" customHeight="1">
      <c r="A56" s="187" t="s">
        <v>48</v>
      </c>
      <c r="B56" s="185" t="s">
        <v>49</v>
      </c>
      <c r="C56" s="343" t="s">
        <v>61</v>
      </c>
      <c r="D56" s="353"/>
    </row>
    <row r="57" spans="1:4" s="344" customFormat="1" ht="44.25" customHeight="1">
      <c r="A57" s="188" t="s">
        <v>119</v>
      </c>
      <c r="B57" s="41" t="s">
        <v>120</v>
      </c>
      <c r="C57" s="346" t="s">
        <v>61</v>
      </c>
      <c r="D57" s="290" t="s">
        <v>167</v>
      </c>
    </row>
    <row r="58" spans="1:4" s="344" customFormat="1" ht="44.25" customHeight="1">
      <c r="A58" s="188" t="s">
        <v>121</v>
      </c>
      <c r="B58" s="41" t="s">
        <v>122</v>
      </c>
      <c r="C58" s="346"/>
      <c r="D58" s="351"/>
    </row>
    <row r="59" spans="1:4" s="344" customFormat="1" ht="44.25" customHeight="1" thickBot="1">
      <c r="A59" s="189" t="s">
        <v>123</v>
      </c>
      <c r="B59" s="42" t="s">
        <v>124</v>
      </c>
      <c r="C59" s="348" t="s">
        <v>156</v>
      </c>
      <c r="D59" s="352"/>
    </row>
    <row r="60" spans="1:4" s="344" customFormat="1" ht="44.25" customHeight="1" thickBot="1">
      <c r="A60" s="581" t="s">
        <v>50</v>
      </c>
      <c r="B60" s="582"/>
      <c r="C60" s="582"/>
      <c r="D60" s="349"/>
    </row>
    <row r="61" spans="1:4" s="344" customFormat="1" ht="44.25" customHeight="1">
      <c r="A61" s="339" t="s">
        <v>19</v>
      </c>
      <c r="B61" s="186" t="s">
        <v>52</v>
      </c>
      <c r="C61" s="354" t="s">
        <v>63</v>
      </c>
      <c r="D61" s="355"/>
    </row>
    <row r="62" spans="1:4" s="344" customFormat="1" ht="54.75" customHeight="1">
      <c r="A62" s="188" t="s">
        <v>70</v>
      </c>
      <c r="B62" s="41" t="s">
        <v>125</v>
      </c>
      <c r="C62" s="346" t="s">
        <v>162</v>
      </c>
      <c r="D62" s="345"/>
    </row>
    <row r="63" spans="1:4" s="344" customFormat="1" ht="44.25" customHeight="1" thickBot="1">
      <c r="A63" s="189" t="s">
        <v>75</v>
      </c>
      <c r="B63" s="42" t="s">
        <v>78</v>
      </c>
      <c r="C63" s="348" t="s">
        <v>57</v>
      </c>
      <c r="D63" s="347"/>
    </row>
    <row r="64" spans="1:4" s="344" customFormat="1" ht="44.25" customHeight="1" thickBot="1">
      <c r="A64" s="581" t="s">
        <v>126</v>
      </c>
      <c r="B64" s="582"/>
      <c r="C64" s="582"/>
      <c r="D64" s="349"/>
    </row>
    <row r="65" spans="1:4" s="344" customFormat="1" ht="44.25" customHeight="1">
      <c r="A65" s="339" t="s">
        <v>127</v>
      </c>
      <c r="B65" s="40" t="s">
        <v>128</v>
      </c>
      <c r="C65" s="578" t="s">
        <v>166</v>
      </c>
      <c r="D65" s="355"/>
    </row>
    <row r="66" spans="1:4" s="344" customFormat="1" ht="44.25" customHeight="1">
      <c r="A66" s="188" t="s">
        <v>129</v>
      </c>
      <c r="B66" s="41" t="s">
        <v>85</v>
      </c>
      <c r="C66" s="579"/>
      <c r="D66" s="345"/>
    </row>
    <row r="67" spans="1:4" s="344" customFormat="1" ht="44.25" customHeight="1" thickBot="1">
      <c r="A67" s="189" t="s">
        <v>130</v>
      </c>
      <c r="B67" s="42" t="s">
        <v>87</v>
      </c>
      <c r="C67" s="580"/>
      <c r="D67" s="347"/>
    </row>
    <row r="68" spans="1:4" s="344" customFormat="1" ht="44.25" customHeight="1" thickBot="1">
      <c r="A68" s="581" t="s">
        <v>131</v>
      </c>
      <c r="B68" s="582"/>
      <c r="C68" s="582"/>
      <c r="D68" s="349"/>
    </row>
    <row r="69" spans="1:4" s="344" customFormat="1" ht="44.25" customHeight="1">
      <c r="A69" s="339" t="s">
        <v>132</v>
      </c>
      <c r="B69" s="40" t="s">
        <v>133</v>
      </c>
      <c r="C69" s="578" t="s">
        <v>157</v>
      </c>
      <c r="D69" s="355"/>
    </row>
    <row r="70" spans="1:4" s="344" customFormat="1" ht="44.25" customHeight="1" thickBot="1">
      <c r="A70" s="341" t="s">
        <v>134</v>
      </c>
      <c r="B70" s="342" t="s">
        <v>85</v>
      </c>
      <c r="C70" s="580"/>
      <c r="D70" s="356"/>
    </row>
  </sheetData>
  <sheetProtection selectLockedCells="1" selectUnlockedCells="1"/>
  <mergeCells count="19">
    <mergeCell ref="A4:C4"/>
    <mergeCell ref="A1:D1"/>
    <mergeCell ref="A44:C44"/>
    <mergeCell ref="A48:C48"/>
    <mergeCell ref="A50:C50"/>
    <mergeCell ref="A27:C27"/>
    <mergeCell ref="A33:D33"/>
    <mergeCell ref="A11:C11"/>
    <mergeCell ref="A15:C15"/>
    <mergeCell ref="C65:C67"/>
    <mergeCell ref="A68:C68"/>
    <mergeCell ref="C69:C70"/>
    <mergeCell ref="A19:C19"/>
    <mergeCell ref="A23:C23"/>
    <mergeCell ref="C20:C22"/>
    <mergeCell ref="A55:C55"/>
    <mergeCell ref="A60:C60"/>
    <mergeCell ref="A64:C64"/>
    <mergeCell ref="C24:C26"/>
  </mergeCells>
  <printOptions/>
  <pageMargins left="0.2755905511811024" right="0.11811023622047245" top="0.2755905511811024" bottom="0.31496062992125984" header="0.5118110236220472" footer="0.5118110236220472"/>
  <pageSetup fitToHeight="1" fitToWidth="1" horizontalDpi="300" verticalDpi="300" orientation="portrait" paperSize="9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3:Y61"/>
  <sheetViews>
    <sheetView tabSelected="1" view="pageBreakPreview" zoomScale="50" zoomScaleNormal="60" zoomScaleSheetLayoutView="50" zoomScalePageLayoutView="0" workbookViewId="0" topLeftCell="A37">
      <selection activeCell="E23" sqref="E23"/>
    </sheetView>
  </sheetViews>
  <sheetFormatPr defaultColWidth="9.140625" defaultRowHeight="12.75"/>
  <cols>
    <col min="1" max="1" width="21.7109375" style="0" customWidth="1"/>
    <col min="2" max="2" width="83.421875" style="0" customWidth="1"/>
    <col min="3" max="3" width="32.7109375" style="0" customWidth="1"/>
    <col min="4" max="4" width="46.140625" style="0" customWidth="1"/>
    <col min="5" max="5" width="15.7109375" style="0" customWidth="1"/>
    <col min="6" max="22" width="13.140625" style="0" customWidth="1"/>
    <col min="23" max="24" width="15.140625" style="0" customWidth="1"/>
  </cols>
  <sheetData>
    <row r="1" ht="10.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24" ht="25.5">
      <c r="A13" s="620" t="s">
        <v>13</v>
      </c>
      <c r="B13" s="620"/>
      <c r="C13" s="1"/>
      <c r="D13" s="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>
      <c r="A14" s="620" t="s">
        <v>20</v>
      </c>
      <c r="B14" s="620"/>
      <c r="C14" s="1"/>
      <c r="D14" s="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5.5">
      <c r="A15" s="620" t="s">
        <v>21</v>
      </c>
      <c r="B15" s="620"/>
      <c r="C15" s="1"/>
      <c r="D15" s="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>
      <c r="A16" s="620" t="s">
        <v>168</v>
      </c>
      <c r="B16" s="620"/>
      <c r="C16" s="1"/>
      <c r="D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3.25">
      <c r="A17" s="3"/>
      <c r="B17" s="18"/>
      <c r="C17" s="1"/>
      <c r="D17" s="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39.75" customHeight="1">
      <c r="A18" s="638" t="s">
        <v>184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</row>
    <row r="19" spans="1:24" ht="39.75" customHeight="1">
      <c r="A19" s="735" t="s">
        <v>260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735"/>
      <c r="V19" s="735"/>
      <c r="W19" s="735"/>
      <c r="X19" s="735"/>
    </row>
    <row r="20" spans="1:25" ht="39.75" customHeight="1">
      <c r="A20" s="708" t="s">
        <v>263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</row>
    <row r="21" spans="1:24" ht="9.75" customHeight="1">
      <c r="A21" s="502"/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</row>
    <row r="22" spans="1:24" ht="26.25">
      <c r="A22" s="647" t="s">
        <v>261</v>
      </c>
      <c r="B22" s="647"/>
      <c r="C22" s="647"/>
      <c r="D22" s="289"/>
      <c r="E22" s="170"/>
      <c r="F22" s="170"/>
      <c r="G22" s="170"/>
      <c r="H22" s="170"/>
      <c r="I22" s="170"/>
      <c r="J22" s="170"/>
      <c r="K22" s="55"/>
      <c r="L22" s="55"/>
      <c r="M22" s="55"/>
      <c r="N22" s="170"/>
      <c r="O22" s="170"/>
      <c r="P22" s="170"/>
      <c r="Q22" s="170"/>
      <c r="R22" s="170"/>
      <c r="S22" s="170"/>
      <c r="T22" s="170"/>
      <c r="U22" s="170"/>
      <c r="V22" s="145"/>
      <c r="W22" s="145"/>
      <c r="X22" s="145"/>
    </row>
    <row r="23" spans="1:24" ht="33" customHeight="1">
      <c r="A23" s="647" t="s">
        <v>262</v>
      </c>
      <c r="B23" s="647"/>
      <c r="C23" s="647"/>
      <c r="D23" s="812" t="s">
        <v>305</v>
      </c>
      <c r="E23" s="170"/>
      <c r="F23" s="170"/>
      <c r="G23" s="170"/>
      <c r="H23" s="170"/>
      <c r="I23" s="170"/>
      <c r="J23" s="170"/>
      <c r="K23" s="55"/>
      <c r="L23" s="55"/>
      <c r="M23" s="55"/>
      <c r="N23" s="170"/>
      <c r="O23" s="170"/>
      <c r="P23" s="170"/>
      <c r="Q23" s="170"/>
      <c r="R23" s="170"/>
      <c r="S23" s="170"/>
      <c r="T23" s="170"/>
      <c r="U23" s="170"/>
      <c r="V23" s="145"/>
      <c r="W23" s="145"/>
      <c r="X23" s="145"/>
    </row>
    <row r="24" spans="1:24" ht="18.75" thickBot="1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  <c r="W24" s="4"/>
      <c r="X24" s="4"/>
    </row>
    <row r="25" spans="1:24" ht="42" customHeight="1" thickBot="1">
      <c r="A25" s="649" t="s">
        <v>0</v>
      </c>
      <c r="B25" s="649" t="s">
        <v>14</v>
      </c>
      <c r="C25" s="681" t="s">
        <v>5</v>
      </c>
      <c r="D25" s="763"/>
      <c r="E25" s="686" t="s">
        <v>223</v>
      </c>
      <c r="F25" s="686"/>
      <c r="G25" s="686"/>
      <c r="H25" s="686"/>
      <c r="I25" s="686"/>
      <c r="J25" s="686"/>
      <c r="K25" s="686"/>
      <c r="L25" s="726"/>
      <c r="M25" s="715" t="s">
        <v>1</v>
      </c>
      <c r="N25" s="675" t="s">
        <v>222</v>
      </c>
      <c r="O25" s="676"/>
      <c r="P25" s="676"/>
      <c r="Q25" s="676"/>
      <c r="R25" s="676"/>
      <c r="S25" s="676"/>
      <c r="T25" s="676"/>
      <c r="U25" s="683"/>
      <c r="V25" s="721" t="s">
        <v>1</v>
      </c>
      <c r="W25" s="705" t="s">
        <v>8</v>
      </c>
      <c r="X25" s="705" t="s">
        <v>8</v>
      </c>
    </row>
    <row r="26" spans="1:24" ht="104.25" customHeight="1" thickBot="1">
      <c r="A26" s="724"/>
      <c r="B26" s="724"/>
      <c r="C26" s="797"/>
      <c r="D26" s="807" t="s">
        <v>275</v>
      </c>
      <c r="E26" s="804" t="s">
        <v>10</v>
      </c>
      <c r="F26" s="483" t="s">
        <v>11</v>
      </c>
      <c r="G26" s="483" t="s">
        <v>267</v>
      </c>
      <c r="H26" s="483" t="s">
        <v>209</v>
      </c>
      <c r="I26" s="483" t="s">
        <v>248</v>
      </c>
      <c r="J26" s="483" t="s">
        <v>201</v>
      </c>
      <c r="K26" s="483" t="s">
        <v>12</v>
      </c>
      <c r="L26" s="484" t="s">
        <v>7</v>
      </c>
      <c r="M26" s="716"/>
      <c r="N26" s="485" t="s">
        <v>10</v>
      </c>
      <c r="O26" s="483" t="s">
        <v>11</v>
      </c>
      <c r="P26" s="483" t="s">
        <v>202</v>
      </c>
      <c r="Q26" s="483" t="s">
        <v>209</v>
      </c>
      <c r="R26" s="483" t="s">
        <v>248</v>
      </c>
      <c r="S26" s="483" t="s">
        <v>201</v>
      </c>
      <c r="T26" s="483" t="s">
        <v>12</v>
      </c>
      <c r="U26" s="455" t="s">
        <v>7</v>
      </c>
      <c r="V26" s="716"/>
      <c r="W26" s="709"/>
      <c r="X26" s="709"/>
    </row>
    <row r="27" spans="1:24" ht="33.75" customHeight="1" thickBot="1">
      <c r="A27" s="667" t="s">
        <v>25</v>
      </c>
      <c r="B27" s="668"/>
      <c r="C27" s="668"/>
      <c r="D27" s="808"/>
      <c r="E27" s="805"/>
      <c r="F27" s="174"/>
      <c r="G27" s="174"/>
      <c r="H27" s="174"/>
      <c r="I27" s="174"/>
      <c r="J27" s="174"/>
      <c r="K27" s="174"/>
      <c r="L27" s="241"/>
      <c r="M27" s="215"/>
      <c r="N27" s="511"/>
      <c r="O27" s="174"/>
      <c r="P27" s="240"/>
      <c r="Q27" s="240"/>
      <c r="R27" s="240"/>
      <c r="S27" s="240"/>
      <c r="T27" s="174"/>
      <c r="U27" s="241"/>
      <c r="V27" s="215"/>
      <c r="W27" s="176"/>
      <c r="X27" s="176"/>
    </row>
    <row r="28" spans="1:24" ht="39" customHeight="1">
      <c r="A28" s="186" t="s">
        <v>28</v>
      </c>
      <c r="B28" s="226" t="s">
        <v>29</v>
      </c>
      <c r="C28" s="798" t="s">
        <v>237</v>
      </c>
      <c r="D28" s="569" t="s">
        <v>283</v>
      </c>
      <c r="E28" s="509"/>
      <c r="F28" s="489">
        <v>34</v>
      </c>
      <c r="G28" s="489">
        <v>6</v>
      </c>
      <c r="H28" s="489"/>
      <c r="I28" s="489"/>
      <c r="J28" s="489">
        <v>2</v>
      </c>
      <c r="K28" s="489">
        <f>E28+F28+G28+H28+J28</f>
        <v>42</v>
      </c>
      <c r="L28" s="510">
        <f>K28/17</f>
        <v>2.4705882352941178</v>
      </c>
      <c r="M28" s="222" t="s">
        <v>18</v>
      </c>
      <c r="N28" s="177"/>
      <c r="O28" s="23">
        <v>36</v>
      </c>
      <c r="P28" s="23">
        <v>4</v>
      </c>
      <c r="Q28" s="23"/>
      <c r="R28" s="23"/>
      <c r="S28" s="23">
        <v>2</v>
      </c>
      <c r="T28" s="23">
        <f>N28+O28+P28+Q28+R28+S28</f>
        <v>42</v>
      </c>
      <c r="U28" s="178">
        <f>T28/24</f>
        <v>1.75</v>
      </c>
      <c r="V28" s="505" t="s">
        <v>18</v>
      </c>
      <c r="W28" s="533">
        <f aca="true" t="shared" si="0" ref="W28:W33">T28+K28</f>
        <v>84</v>
      </c>
      <c r="X28" s="532">
        <f aca="true" t="shared" si="1" ref="X28:X33">T28+K28</f>
        <v>84</v>
      </c>
    </row>
    <row r="29" spans="1:24" ht="39" customHeight="1">
      <c r="A29" s="235" t="s">
        <v>30</v>
      </c>
      <c r="B29" s="233" t="s">
        <v>3</v>
      </c>
      <c r="C29" s="252" t="s">
        <v>161</v>
      </c>
      <c r="D29" s="448" t="s">
        <v>294</v>
      </c>
      <c r="E29" s="504">
        <v>2</v>
      </c>
      <c r="F29" s="248">
        <v>30</v>
      </c>
      <c r="G29" s="248">
        <v>4</v>
      </c>
      <c r="H29" s="248"/>
      <c r="I29" s="248"/>
      <c r="J29" s="248">
        <v>3</v>
      </c>
      <c r="K29" s="248">
        <f>E29+F29+G29+H29+J29</f>
        <v>39</v>
      </c>
      <c r="L29" s="503">
        <f>K29/17</f>
        <v>2.2941176470588234</v>
      </c>
      <c r="M29" s="216" t="s">
        <v>18</v>
      </c>
      <c r="N29" s="179"/>
      <c r="O29" s="20">
        <v>30</v>
      </c>
      <c r="P29" s="20">
        <v>4</v>
      </c>
      <c r="Q29" s="20"/>
      <c r="R29" s="20"/>
      <c r="S29" s="20">
        <v>2</v>
      </c>
      <c r="T29" s="23">
        <f>N29+O29+P29+Q29+R29+S29</f>
        <v>36</v>
      </c>
      <c r="U29" s="182">
        <f>T29/24</f>
        <v>1.5</v>
      </c>
      <c r="V29" s="216" t="s">
        <v>18</v>
      </c>
      <c r="W29" s="534">
        <f t="shared" si="0"/>
        <v>75</v>
      </c>
      <c r="X29" s="162">
        <f t="shared" si="1"/>
        <v>75</v>
      </c>
    </row>
    <row r="30" spans="1:24" ht="39" customHeight="1">
      <c r="A30" s="235" t="s">
        <v>117</v>
      </c>
      <c r="B30" s="233" t="s">
        <v>42</v>
      </c>
      <c r="C30" s="250" t="s">
        <v>234</v>
      </c>
      <c r="D30" s="508" t="s">
        <v>290</v>
      </c>
      <c r="E30" s="504">
        <v>10</v>
      </c>
      <c r="F30" s="248">
        <v>40</v>
      </c>
      <c r="G30" s="248"/>
      <c r="H30" s="248"/>
      <c r="I30" s="248"/>
      <c r="J30" s="248">
        <v>3</v>
      </c>
      <c r="K30" s="248">
        <f>E30+F30+G30+H30+J30</f>
        <v>53</v>
      </c>
      <c r="L30" s="503">
        <f>K30/17</f>
        <v>3.1176470588235294</v>
      </c>
      <c r="M30" s="216" t="s">
        <v>18</v>
      </c>
      <c r="N30" s="179"/>
      <c r="O30" s="209">
        <v>49</v>
      </c>
      <c r="P30" s="20"/>
      <c r="Q30" s="20"/>
      <c r="R30" s="20"/>
      <c r="S30" s="20">
        <v>6</v>
      </c>
      <c r="T30" s="23">
        <f>N30+O30+P30+Q30+R30+S30</f>
        <v>55</v>
      </c>
      <c r="U30" s="182">
        <f>T30/24</f>
        <v>2.2916666666666665</v>
      </c>
      <c r="V30" s="216" t="s">
        <v>17</v>
      </c>
      <c r="W30" s="534">
        <f t="shared" si="0"/>
        <v>108</v>
      </c>
      <c r="X30" s="162">
        <f t="shared" si="1"/>
        <v>108</v>
      </c>
    </row>
    <row r="31" spans="1:24" ht="39" customHeight="1">
      <c r="A31" s="235" t="s">
        <v>33</v>
      </c>
      <c r="B31" s="233" t="s">
        <v>2</v>
      </c>
      <c r="C31" s="252" t="s">
        <v>265</v>
      </c>
      <c r="D31" s="448" t="s">
        <v>302</v>
      </c>
      <c r="E31" s="504">
        <v>2</v>
      </c>
      <c r="F31" s="248">
        <v>24</v>
      </c>
      <c r="G31" s="248"/>
      <c r="H31" s="248"/>
      <c r="I31" s="248"/>
      <c r="J31" s="248">
        <v>2</v>
      </c>
      <c r="K31" s="248">
        <f>E31+F31+G31+H31+J31</f>
        <v>28</v>
      </c>
      <c r="L31" s="503">
        <f>K31/17</f>
        <v>1.6470588235294117</v>
      </c>
      <c r="M31" s="216" t="s">
        <v>18</v>
      </c>
      <c r="N31" s="179"/>
      <c r="O31" s="209">
        <v>33</v>
      </c>
      <c r="P31" s="20"/>
      <c r="Q31" s="20"/>
      <c r="R31" s="20"/>
      <c r="S31" s="20">
        <v>2</v>
      </c>
      <c r="T31" s="23">
        <f>N31+O31+P31+Q31+R31+S31</f>
        <v>35</v>
      </c>
      <c r="U31" s="182">
        <f>T31/24</f>
        <v>1.4583333333333333</v>
      </c>
      <c r="V31" s="216" t="s">
        <v>18</v>
      </c>
      <c r="W31" s="534">
        <f t="shared" si="0"/>
        <v>63</v>
      </c>
      <c r="X31" s="162">
        <f t="shared" si="1"/>
        <v>63</v>
      </c>
    </row>
    <row r="32" spans="1:24" ht="39" customHeight="1">
      <c r="A32" s="235" t="s">
        <v>205</v>
      </c>
      <c r="B32" s="233" t="s">
        <v>118</v>
      </c>
      <c r="C32" s="252" t="s">
        <v>152</v>
      </c>
      <c r="D32" s="448" t="s">
        <v>277</v>
      </c>
      <c r="E32" s="504">
        <v>12</v>
      </c>
      <c r="F32" s="248">
        <v>20</v>
      </c>
      <c r="G32" s="248">
        <v>6</v>
      </c>
      <c r="H32" s="248"/>
      <c r="I32" s="248"/>
      <c r="J32" s="248">
        <v>4</v>
      </c>
      <c r="K32" s="248">
        <f>E32+F32+G32+H32+J32</f>
        <v>42</v>
      </c>
      <c r="L32" s="503">
        <f>K32/17</f>
        <v>2.4705882352941178</v>
      </c>
      <c r="M32" s="216" t="s">
        <v>18</v>
      </c>
      <c r="N32" s="504"/>
      <c r="O32" s="248"/>
      <c r="P32" s="248"/>
      <c r="Q32" s="248"/>
      <c r="R32" s="248"/>
      <c r="S32" s="248"/>
      <c r="T32" s="23"/>
      <c r="U32" s="182"/>
      <c r="V32" s="216"/>
      <c r="W32" s="534">
        <f t="shared" si="0"/>
        <v>42</v>
      </c>
      <c r="X32" s="162">
        <f t="shared" si="1"/>
        <v>42</v>
      </c>
    </row>
    <row r="33" spans="1:24" ht="39" customHeight="1" thickBot="1">
      <c r="A33" s="236" t="s">
        <v>264</v>
      </c>
      <c r="B33" s="228" t="s">
        <v>183</v>
      </c>
      <c r="C33" s="416" t="s">
        <v>246</v>
      </c>
      <c r="D33" s="770" t="s">
        <v>293</v>
      </c>
      <c r="E33" s="507"/>
      <c r="F33" s="492"/>
      <c r="G33" s="492"/>
      <c r="H33" s="492"/>
      <c r="I33" s="492"/>
      <c r="J33" s="492"/>
      <c r="K33" s="492"/>
      <c r="L33" s="506"/>
      <c r="M33" s="217"/>
      <c r="N33" s="180">
        <v>20</v>
      </c>
      <c r="O33" s="210">
        <v>46</v>
      </c>
      <c r="P33" s="22">
        <v>6</v>
      </c>
      <c r="Q33" s="22"/>
      <c r="R33" s="22"/>
      <c r="S33" s="22">
        <v>4</v>
      </c>
      <c r="T33" s="23">
        <f>N33+O33+P33+Q33+R33+S33</f>
        <v>76</v>
      </c>
      <c r="U33" s="182">
        <f>T33/24</f>
        <v>3.1666666666666665</v>
      </c>
      <c r="V33" s="217" t="s">
        <v>67</v>
      </c>
      <c r="W33" s="535">
        <f t="shared" si="0"/>
        <v>76</v>
      </c>
      <c r="X33" s="232">
        <f t="shared" si="1"/>
        <v>76</v>
      </c>
    </row>
    <row r="34" spans="1:24" ht="37.5" customHeight="1" thickBot="1">
      <c r="A34" s="729" t="s">
        <v>40</v>
      </c>
      <c r="B34" s="730"/>
      <c r="C34" s="799"/>
      <c r="D34" s="809"/>
      <c r="E34" s="513"/>
      <c r="F34" s="255"/>
      <c r="G34" s="255"/>
      <c r="H34" s="255"/>
      <c r="I34" s="255"/>
      <c r="J34" s="255"/>
      <c r="K34" s="255"/>
      <c r="L34" s="512"/>
      <c r="M34" s="219"/>
      <c r="N34" s="472"/>
      <c r="O34" s="268"/>
      <c r="P34" s="26"/>
      <c r="Q34" s="26"/>
      <c r="R34" s="26"/>
      <c r="S34" s="26"/>
      <c r="T34" s="26"/>
      <c r="U34" s="515"/>
      <c r="V34" s="219"/>
      <c r="W34" s="536"/>
      <c r="X34" s="164"/>
    </row>
    <row r="35" spans="1:24" ht="36" customHeight="1" thickBot="1">
      <c r="A35" s="471" t="s">
        <v>145</v>
      </c>
      <c r="B35" s="432" t="s">
        <v>146</v>
      </c>
      <c r="C35" s="800" t="s">
        <v>160</v>
      </c>
      <c r="D35" s="514" t="s">
        <v>288</v>
      </c>
      <c r="E35" s="513">
        <v>20</v>
      </c>
      <c r="F35" s="255">
        <v>52</v>
      </c>
      <c r="G35" s="255">
        <v>6</v>
      </c>
      <c r="H35" s="255"/>
      <c r="I35" s="255"/>
      <c r="J35" s="255">
        <v>6</v>
      </c>
      <c r="K35" s="248">
        <f>E35+F35+G35+H35+J35</f>
        <v>84</v>
      </c>
      <c r="L35" s="512">
        <f>K35/17</f>
        <v>4.9411764705882355</v>
      </c>
      <c r="M35" s="219" t="s">
        <v>18</v>
      </c>
      <c r="N35" s="472"/>
      <c r="O35" s="268"/>
      <c r="P35" s="26"/>
      <c r="Q35" s="26"/>
      <c r="R35" s="26"/>
      <c r="S35" s="26"/>
      <c r="T35" s="26"/>
      <c r="U35" s="515"/>
      <c r="V35" s="219" t="s">
        <v>67</v>
      </c>
      <c r="W35" s="536">
        <f>T35+K35</f>
        <v>84</v>
      </c>
      <c r="X35" s="164">
        <f>T35+K35</f>
        <v>84</v>
      </c>
    </row>
    <row r="36" spans="1:24" ht="39" customHeight="1" thickBot="1">
      <c r="A36" s="729" t="s">
        <v>47</v>
      </c>
      <c r="B36" s="730"/>
      <c r="C36" s="799"/>
      <c r="D36" s="809"/>
      <c r="E36" s="806"/>
      <c r="F36" s="259"/>
      <c r="G36" s="259"/>
      <c r="H36" s="259"/>
      <c r="I36" s="259"/>
      <c r="J36" s="259"/>
      <c r="K36" s="255"/>
      <c r="L36" s="512"/>
      <c r="M36" s="221"/>
      <c r="N36" s="45"/>
      <c r="O36" s="269"/>
      <c r="P36" s="31"/>
      <c r="Q36" s="31"/>
      <c r="R36" s="31"/>
      <c r="S36" s="31"/>
      <c r="T36" s="26"/>
      <c r="U36" s="515"/>
      <c r="V36" s="221"/>
      <c r="W36" s="536"/>
      <c r="X36" s="164"/>
    </row>
    <row r="37" spans="1:24" ht="45" customHeight="1" thickBot="1">
      <c r="A37" s="471" t="s">
        <v>206</v>
      </c>
      <c r="B37" s="432" t="s">
        <v>122</v>
      </c>
      <c r="C37" s="796" t="s">
        <v>234</v>
      </c>
      <c r="D37" s="417" t="s">
        <v>290</v>
      </c>
      <c r="E37" s="513"/>
      <c r="F37" s="255"/>
      <c r="G37" s="255"/>
      <c r="H37" s="255"/>
      <c r="I37" s="255"/>
      <c r="J37" s="255"/>
      <c r="K37" s="255"/>
      <c r="L37" s="512"/>
      <c r="M37" s="219"/>
      <c r="N37" s="25">
        <v>10</v>
      </c>
      <c r="O37" s="268">
        <v>22</v>
      </c>
      <c r="P37" s="26">
        <v>6</v>
      </c>
      <c r="Q37" s="26"/>
      <c r="R37" s="26"/>
      <c r="S37" s="26">
        <v>2</v>
      </c>
      <c r="T37" s="26">
        <f>N37+O37+P37+Q37+R37+S37</f>
        <v>40</v>
      </c>
      <c r="U37" s="515">
        <f>T37/24</f>
        <v>1.6666666666666667</v>
      </c>
      <c r="V37" s="219" t="s">
        <v>67</v>
      </c>
      <c r="W37" s="536">
        <f>T37+K37</f>
        <v>40</v>
      </c>
      <c r="X37" s="164">
        <f>T37+K37</f>
        <v>40</v>
      </c>
    </row>
    <row r="38" spans="1:24" ht="51" customHeight="1" thickBot="1">
      <c r="A38" s="731" t="s">
        <v>207</v>
      </c>
      <c r="B38" s="731"/>
      <c r="C38" s="732"/>
      <c r="D38" s="810"/>
      <c r="E38" s="806"/>
      <c r="F38" s="259"/>
      <c r="G38" s="259"/>
      <c r="H38" s="259"/>
      <c r="I38" s="259"/>
      <c r="J38" s="259"/>
      <c r="K38" s="255"/>
      <c r="L38" s="267"/>
      <c r="M38" s="221"/>
      <c r="N38" s="527"/>
      <c r="O38" s="517"/>
      <c r="P38" s="516"/>
      <c r="Q38" s="516"/>
      <c r="R38" s="516"/>
      <c r="S38" s="516"/>
      <c r="T38" s="27"/>
      <c r="U38" s="181"/>
      <c r="V38" s="540"/>
      <c r="W38" s="537"/>
      <c r="X38" s="163"/>
    </row>
    <row r="39" spans="1:24" ht="51" customHeight="1">
      <c r="A39" s="519" t="s">
        <v>266</v>
      </c>
      <c r="B39" s="226" t="s">
        <v>208</v>
      </c>
      <c r="C39" s="801" t="s">
        <v>229</v>
      </c>
      <c r="D39" s="563" t="s">
        <v>306</v>
      </c>
      <c r="E39" s="509">
        <v>20</v>
      </c>
      <c r="F39" s="489">
        <v>36</v>
      </c>
      <c r="G39" s="489">
        <v>6</v>
      </c>
      <c r="H39" s="489">
        <v>2</v>
      </c>
      <c r="I39" s="489"/>
      <c r="J39" s="489">
        <v>4</v>
      </c>
      <c r="K39" s="489">
        <f aca="true" t="shared" si="2" ref="K39:K44">E39+F39+G39+H39+J39</f>
        <v>68</v>
      </c>
      <c r="L39" s="510">
        <f>K39/17</f>
        <v>4</v>
      </c>
      <c r="M39" s="505" t="s">
        <v>67</v>
      </c>
      <c r="N39" s="525"/>
      <c r="O39" s="518"/>
      <c r="P39" s="463"/>
      <c r="Q39" s="463"/>
      <c r="R39" s="463"/>
      <c r="S39" s="463"/>
      <c r="T39" s="463"/>
      <c r="U39" s="526"/>
      <c r="V39" s="505"/>
      <c r="W39" s="533">
        <f>T39+K39</f>
        <v>68</v>
      </c>
      <c r="X39" s="532">
        <f aca="true" t="shared" si="3" ref="X39:X44">T39+K39</f>
        <v>68</v>
      </c>
    </row>
    <row r="40" spans="1:24" ht="43.5" customHeight="1">
      <c r="A40" s="467" t="s">
        <v>19</v>
      </c>
      <c r="B40" s="233" t="s">
        <v>210</v>
      </c>
      <c r="C40" s="252" t="s">
        <v>268</v>
      </c>
      <c r="D40" s="811" t="s">
        <v>305</v>
      </c>
      <c r="E40" s="504"/>
      <c r="F40" s="248"/>
      <c r="G40" s="248"/>
      <c r="H40" s="248"/>
      <c r="I40" s="248"/>
      <c r="J40" s="248"/>
      <c r="K40" s="248"/>
      <c r="L40" s="503"/>
      <c r="M40" s="216"/>
      <c r="N40" s="179">
        <v>20</v>
      </c>
      <c r="O40" s="209">
        <v>26</v>
      </c>
      <c r="P40" s="20">
        <v>6</v>
      </c>
      <c r="Q40" s="20">
        <v>2</v>
      </c>
      <c r="R40" s="20"/>
      <c r="S40" s="20">
        <v>6</v>
      </c>
      <c r="T40" s="23">
        <f>N40+O40+P40+Q40+R40+S40</f>
        <v>60</v>
      </c>
      <c r="U40" s="182">
        <f>T40/24</f>
        <v>2.5</v>
      </c>
      <c r="V40" s="687" t="s">
        <v>17</v>
      </c>
      <c r="W40" s="534"/>
      <c r="X40" s="162">
        <f t="shared" si="3"/>
        <v>60</v>
      </c>
    </row>
    <row r="41" spans="1:24" ht="51" customHeight="1">
      <c r="A41" s="467" t="s">
        <v>73</v>
      </c>
      <c r="B41" s="233" t="s">
        <v>211</v>
      </c>
      <c r="C41" s="252" t="s">
        <v>268</v>
      </c>
      <c r="D41" s="759"/>
      <c r="E41" s="504"/>
      <c r="F41" s="248"/>
      <c r="G41" s="248"/>
      <c r="H41" s="248"/>
      <c r="I41" s="248"/>
      <c r="J41" s="248"/>
      <c r="K41" s="248"/>
      <c r="L41" s="503"/>
      <c r="M41" s="216"/>
      <c r="N41" s="179">
        <v>14</v>
      </c>
      <c r="O41" s="209">
        <v>28</v>
      </c>
      <c r="P41" s="20">
        <v>2</v>
      </c>
      <c r="Q41" s="20">
        <v>2</v>
      </c>
      <c r="R41" s="20"/>
      <c r="S41" s="20">
        <v>6</v>
      </c>
      <c r="T41" s="23">
        <f>N41+O41+P41+Q41+R41+S41</f>
        <v>52</v>
      </c>
      <c r="U41" s="182">
        <f>T41/24</f>
        <v>2.1666666666666665</v>
      </c>
      <c r="V41" s="728"/>
      <c r="W41" s="534"/>
      <c r="X41" s="162">
        <f t="shared" si="3"/>
        <v>52</v>
      </c>
    </row>
    <row r="42" spans="1:24" ht="41.25" customHeight="1">
      <c r="A42" s="467" t="s">
        <v>77</v>
      </c>
      <c r="B42" s="233" t="s">
        <v>212</v>
      </c>
      <c r="C42" s="252" t="s">
        <v>229</v>
      </c>
      <c r="D42" s="448" t="s">
        <v>306</v>
      </c>
      <c r="E42" s="504">
        <v>10</v>
      </c>
      <c r="F42" s="248">
        <v>22</v>
      </c>
      <c r="G42" s="248">
        <v>2</v>
      </c>
      <c r="H42" s="248">
        <v>2</v>
      </c>
      <c r="I42" s="248"/>
      <c r="J42" s="248">
        <v>4</v>
      </c>
      <c r="K42" s="248">
        <f t="shared" si="2"/>
        <v>40</v>
      </c>
      <c r="L42" s="503">
        <f>K42/17</f>
        <v>2.3529411764705883</v>
      </c>
      <c r="M42" s="216" t="s">
        <v>67</v>
      </c>
      <c r="N42" s="179"/>
      <c r="O42" s="209"/>
      <c r="P42" s="20"/>
      <c r="Q42" s="20"/>
      <c r="R42" s="20"/>
      <c r="S42" s="20"/>
      <c r="T42" s="23"/>
      <c r="U42" s="182"/>
      <c r="V42" s="216"/>
      <c r="W42" s="534"/>
      <c r="X42" s="162">
        <f t="shared" si="3"/>
        <v>40</v>
      </c>
    </row>
    <row r="43" spans="1:24" ht="39" customHeight="1">
      <c r="A43" s="467" t="s">
        <v>269</v>
      </c>
      <c r="B43" s="233" t="s">
        <v>213</v>
      </c>
      <c r="C43" s="252" t="s">
        <v>270</v>
      </c>
      <c r="D43" s="448" t="s">
        <v>307</v>
      </c>
      <c r="E43" s="504">
        <v>14</v>
      </c>
      <c r="F43" s="248">
        <v>22</v>
      </c>
      <c r="G43" s="248">
        <v>2</v>
      </c>
      <c r="H43" s="248">
        <v>2</v>
      </c>
      <c r="I43" s="248"/>
      <c r="J43" s="248">
        <v>2</v>
      </c>
      <c r="K43" s="248">
        <f t="shared" si="2"/>
        <v>42</v>
      </c>
      <c r="L43" s="503">
        <f>K43/17</f>
        <v>2.4705882352941178</v>
      </c>
      <c r="M43" s="216" t="s">
        <v>67</v>
      </c>
      <c r="N43" s="179"/>
      <c r="O43" s="209"/>
      <c r="P43" s="20"/>
      <c r="Q43" s="20"/>
      <c r="R43" s="20"/>
      <c r="S43" s="20"/>
      <c r="T43" s="23"/>
      <c r="U43" s="182"/>
      <c r="V43" s="216"/>
      <c r="W43" s="534"/>
      <c r="X43" s="162">
        <f t="shared" si="3"/>
        <v>42</v>
      </c>
    </row>
    <row r="44" spans="1:24" ht="35.25" customHeight="1" thickBot="1">
      <c r="A44" s="520" t="s">
        <v>271</v>
      </c>
      <c r="B44" s="228" t="s">
        <v>214</v>
      </c>
      <c r="C44" s="416" t="s">
        <v>229</v>
      </c>
      <c r="D44" s="260" t="s">
        <v>306</v>
      </c>
      <c r="E44" s="522">
        <v>6</v>
      </c>
      <c r="F44" s="263">
        <v>24</v>
      </c>
      <c r="G44" s="263">
        <v>2</v>
      </c>
      <c r="H44" s="263">
        <v>2</v>
      </c>
      <c r="I44" s="263"/>
      <c r="J44" s="263">
        <v>2</v>
      </c>
      <c r="K44" s="248">
        <f t="shared" si="2"/>
        <v>36</v>
      </c>
      <c r="L44" s="524">
        <f>K44/17</f>
        <v>2.1176470588235294</v>
      </c>
      <c r="M44" s="218" t="s">
        <v>67</v>
      </c>
      <c r="N44" s="180"/>
      <c r="O44" s="210"/>
      <c r="P44" s="22"/>
      <c r="Q44" s="22"/>
      <c r="R44" s="22"/>
      <c r="S44" s="22"/>
      <c r="T44" s="27"/>
      <c r="U44" s="184"/>
      <c r="V44" s="218"/>
      <c r="W44" s="538"/>
      <c r="X44" s="166">
        <f t="shared" si="3"/>
        <v>36</v>
      </c>
    </row>
    <row r="45" spans="1:24" ht="51" customHeight="1" thickBot="1">
      <c r="A45" s="729" t="s">
        <v>215</v>
      </c>
      <c r="B45" s="730"/>
      <c r="C45" s="799"/>
      <c r="D45" s="809"/>
      <c r="E45" s="806"/>
      <c r="F45" s="259"/>
      <c r="G45" s="259"/>
      <c r="H45" s="259"/>
      <c r="I45" s="259"/>
      <c r="J45" s="259"/>
      <c r="K45" s="255"/>
      <c r="L45" s="512"/>
      <c r="M45" s="221"/>
      <c r="N45" s="45"/>
      <c r="O45" s="269"/>
      <c r="P45" s="31"/>
      <c r="Q45" s="31"/>
      <c r="R45" s="31"/>
      <c r="S45" s="31"/>
      <c r="T45" s="26"/>
      <c r="U45" s="515"/>
      <c r="V45" s="541" t="s">
        <v>251</v>
      </c>
      <c r="W45" s="536"/>
      <c r="X45" s="164"/>
    </row>
    <row r="46" spans="1:24" ht="51" customHeight="1">
      <c r="A46" s="519" t="s">
        <v>82</v>
      </c>
      <c r="B46" s="226" t="s">
        <v>216</v>
      </c>
      <c r="C46" s="758" t="s">
        <v>268</v>
      </c>
      <c r="D46" s="574"/>
      <c r="E46" s="521">
        <v>12</v>
      </c>
      <c r="F46" s="490">
        <v>12</v>
      </c>
      <c r="G46" s="490">
        <v>2</v>
      </c>
      <c r="H46" s="490">
        <v>2</v>
      </c>
      <c r="I46" s="490"/>
      <c r="J46" s="490">
        <v>2</v>
      </c>
      <c r="K46" s="248">
        <f>E46+F46+G46+H46+J46</f>
        <v>30</v>
      </c>
      <c r="L46" s="523">
        <f>K46/17</f>
        <v>1.7647058823529411</v>
      </c>
      <c r="M46" s="727" t="s">
        <v>67</v>
      </c>
      <c r="N46" s="525">
        <v>14</v>
      </c>
      <c r="O46" s="518">
        <v>10</v>
      </c>
      <c r="P46" s="463">
        <v>2</v>
      </c>
      <c r="Q46" s="463">
        <v>2</v>
      </c>
      <c r="R46" s="463"/>
      <c r="S46" s="463">
        <v>2</v>
      </c>
      <c r="T46" s="463">
        <f aca="true" t="shared" si="4" ref="T46:T51">N46+O46+P46+Q46+R46+S46</f>
        <v>30</v>
      </c>
      <c r="U46" s="182">
        <f aca="true" t="shared" si="5" ref="U46:U51">T46/24</f>
        <v>1.25</v>
      </c>
      <c r="V46" s="727" t="s">
        <v>18</v>
      </c>
      <c r="W46" s="533">
        <f>T46+K46</f>
        <v>60</v>
      </c>
      <c r="X46" s="532">
        <f>T46+K46</f>
        <v>60</v>
      </c>
    </row>
    <row r="47" spans="1:24" ht="51" customHeight="1">
      <c r="A47" s="467" t="s">
        <v>273</v>
      </c>
      <c r="B47" s="233" t="s">
        <v>217</v>
      </c>
      <c r="C47" s="802"/>
      <c r="D47" s="575"/>
      <c r="E47" s="504">
        <v>40</v>
      </c>
      <c r="F47" s="248">
        <v>26</v>
      </c>
      <c r="G47" s="248">
        <v>2</v>
      </c>
      <c r="H47" s="248">
        <v>2</v>
      </c>
      <c r="I47" s="248"/>
      <c r="J47" s="248">
        <v>2</v>
      </c>
      <c r="K47" s="248">
        <f>E47+F47+G47+H47+J47</f>
        <v>72</v>
      </c>
      <c r="L47" s="503">
        <f>K47/17</f>
        <v>4.235294117647059</v>
      </c>
      <c r="M47" s="728"/>
      <c r="N47" s="179">
        <v>14</v>
      </c>
      <c r="O47" s="209">
        <v>24</v>
      </c>
      <c r="P47" s="20">
        <v>2</v>
      </c>
      <c r="Q47" s="20">
        <v>2</v>
      </c>
      <c r="R47" s="20"/>
      <c r="S47" s="20">
        <v>2</v>
      </c>
      <c r="T47" s="23">
        <f t="shared" si="4"/>
        <v>44</v>
      </c>
      <c r="U47" s="182">
        <f t="shared" si="5"/>
        <v>1.8333333333333333</v>
      </c>
      <c r="V47" s="728"/>
      <c r="W47" s="534"/>
      <c r="X47" s="162">
        <f>T47+K47</f>
        <v>116</v>
      </c>
    </row>
    <row r="48" spans="1:24" ht="39.75" customHeight="1">
      <c r="A48" s="467" t="s">
        <v>218</v>
      </c>
      <c r="B48" s="233" t="s">
        <v>85</v>
      </c>
      <c r="C48" s="802"/>
      <c r="D48" s="575" t="s">
        <v>305</v>
      </c>
      <c r="E48" s="504"/>
      <c r="F48" s="248"/>
      <c r="G48" s="248"/>
      <c r="H48" s="248"/>
      <c r="I48" s="248">
        <v>36</v>
      </c>
      <c r="J48" s="248"/>
      <c r="K48" s="248">
        <v>36</v>
      </c>
      <c r="L48" s="503">
        <f>K48/17</f>
        <v>2.1176470588235294</v>
      </c>
      <c r="M48" s="222" t="s">
        <v>67</v>
      </c>
      <c r="N48" s="179"/>
      <c r="O48" s="209"/>
      <c r="P48" s="20"/>
      <c r="Q48" s="20"/>
      <c r="R48" s="20">
        <v>180</v>
      </c>
      <c r="S48" s="20"/>
      <c r="T48" s="23">
        <f t="shared" si="4"/>
        <v>180</v>
      </c>
      <c r="U48" s="182">
        <f t="shared" si="5"/>
        <v>7.5</v>
      </c>
      <c r="V48" s="687" t="s">
        <v>67</v>
      </c>
      <c r="W48" s="534"/>
      <c r="X48" s="162">
        <v>216</v>
      </c>
    </row>
    <row r="49" spans="1:24" ht="39.75" customHeight="1" thickBot="1">
      <c r="A49" s="520" t="s">
        <v>219</v>
      </c>
      <c r="B49" s="228" t="s">
        <v>272</v>
      </c>
      <c r="C49" s="803"/>
      <c r="D49" s="576"/>
      <c r="E49" s="522"/>
      <c r="F49" s="263"/>
      <c r="G49" s="263"/>
      <c r="H49" s="263"/>
      <c r="I49" s="263"/>
      <c r="J49" s="263"/>
      <c r="K49" s="263"/>
      <c r="L49" s="524"/>
      <c r="M49" s="218"/>
      <c r="N49" s="180"/>
      <c r="O49" s="210"/>
      <c r="P49" s="22"/>
      <c r="Q49" s="22"/>
      <c r="R49" s="22">
        <v>180</v>
      </c>
      <c r="S49" s="22"/>
      <c r="T49" s="27">
        <f t="shared" si="4"/>
        <v>180</v>
      </c>
      <c r="U49" s="184">
        <f t="shared" si="5"/>
        <v>7.5</v>
      </c>
      <c r="V49" s="688"/>
      <c r="W49" s="538"/>
      <c r="X49" s="166">
        <v>180</v>
      </c>
    </row>
    <row r="50" spans="1:24" ht="51" customHeight="1" thickBot="1">
      <c r="A50" s="731" t="s">
        <v>220</v>
      </c>
      <c r="B50" s="731"/>
      <c r="C50" s="732"/>
      <c r="D50" s="795"/>
      <c r="E50" s="258"/>
      <c r="F50" s="259"/>
      <c r="G50" s="259"/>
      <c r="H50" s="259"/>
      <c r="I50" s="259"/>
      <c r="J50" s="259"/>
      <c r="K50" s="255"/>
      <c r="L50" s="512"/>
      <c r="M50" s="221"/>
      <c r="N50" s="45"/>
      <c r="O50" s="269"/>
      <c r="P50" s="31"/>
      <c r="Q50" s="31"/>
      <c r="R50" s="31"/>
      <c r="S50" s="31"/>
      <c r="T50" s="26"/>
      <c r="U50" s="515"/>
      <c r="V50" s="221"/>
      <c r="W50" s="536"/>
      <c r="X50" s="164"/>
    </row>
    <row r="51" spans="1:24" ht="87" customHeight="1" thickBot="1">
      <c r="A51" s="528" t="s">
        <v>89</v>
      </c>
      <c r="B51" s="432" t="s">
        <v>221</v>
      </c>
      <c r="C51" s="417" t="s">
        <v>268</v>
      </c>
      <c r="D51" s="796" t="s">
        <v>305</v>
      </c>
      <c r="E51" s="254"/>
      <c r="F51" s="255"/>
      <c r="G51" s="255"/>
      <c r="H51" s="255"/>
      <c r="I51" s="255"/>
      <c r="J51" s="255"/>
      <c r="K51" s="255"/>
      <c r="L51" s="512"/>
      <c r="M51" s="219"/>
      <c r="N51" s="530">
        <v>32</v>
      </c>
      <c r="O51" s="531"/>
      <c r="P51" s="234"/>
      <c r="Q51" s="234"/>
      <c r="R51" s="234"/>
      <c r="S51" s="234">
        <v>2</v>
      </c>
      <c r="T51" s="234">
        <f t="shared" si="4"/>
        <v>34</v>
      </c>
      <c r="U51" s="178">
        <f t="shared" si="5"/>
        <v>1.4166666666666667</v>
      </c>
      <c r="V51" s="219" t="s">
        <v>67</v>
      </c>
      <c r="W51" s="536">
        <f>T51+K51</f>
        <v>34</v>
      </c>
      <c r="X51" s="164">
        <f>T51+K51</f>
        <v>34</v>
      </c>
    </row>
    <row r="52" spans="1:24" ht="51" customHeight="1" thickBot="1">
      <c r="A52" s="675" t="s">
        <v>4</v>
      </c>
      <c r="B52" s="676"/>
      <c r="C52" s="734"/>
      <c r="D52" s="577"/>
      <c r="E52" s="445">
        <f aca="true" t="shared" si="6" ref="E52:L52">SUM(E28:E51)</f>
        <v>148</v>
      </c>
      <c r="F52" s="445">
        <f t="shared" si="6"/>
        <v>342</v>
      </c>
      <c r="G52" s="445">
        <f t="shared" si="6"/>
        <v>38</v>
      </c>
      <c r="H52" s="445">
        <f t="shared" si="6"/>
        <v>12</v>
      </c>
      <c r="I52" s="445">
        <f t="shared" si="6"/>
        <v>36</v>
      </c>
      <c r="J52" s="445">
        <f t="shared" si="6"/>
        <v>36</v>
      </c>
      <c r="K52" s="445">
        <f t="shared" si="6"/>
        <v>612</v>
      </c>
      <c r="L52" s="529">
        <f t="shared" si="6"/>
        <v>36</v>
      </c>
      <c r="M52" s="223"/>
      <c r="N52" s="446">
        <f aca="true" t="shared" si="7" ref="N52:U52">SUM(N28:N51)</f>
        <v>124</v>
      </c>
      <c r="O52" s="445">
        <f t="shared" si="7"/>
        <v>304</v>
      </c>
      <c r="P52" s="445">
        <f t="shared" si="7"/>
        <v>32</v>
      </c>
      <c r="Q52" s="445">
        <f t="shared" si="7"/>
        <v>8</v>
      </c>
      <c r="R52" s="445">
        <f t="shared" si="7"/>
        <v>360</v>
      </c>
      <c r="S52" s="445">
        <f t="shared" si="7"/>
        <v>36</v>
      </c>
      <c r="T52" s="445">
        <f t="shared" si="7"/>
        <v>864</v>
      </c>
      <c r="U52" s="529">
        <f t="shared" si="7"/>
        <v>35.99999999999999</v>
      </c>
      <c r="V52" s="223"/>
      <c r="W52" s="539">
        <f>T52+K52</f>
        <v>1476</v>
      </c>
      <c r="X52" s="280">
        <f>T52+K52</f>
        <v>1476</v>
      </c>
    </row>
    <row r="53" spans="1:24" ht="20.25">
      <c r="A53" s="8"/>
      <c r="B53" s="9"/>
      <c r="C53" s="10"/>
      <c r="D53" s="10"/>
      <c r="E53" s="9"/>
      <c r="F53" s="9"/>
      <c r="G53" s="9"/>
      <c r="H53" s="9"/>
      <c r="I53" s="9"/>
      <c r="J53" s="9"/>
      <c r="K53" s="8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25.5">
      <c r="A54" s="621" t="s">
        <v>204</v>
      </c>
      <c r="B54" s="621"/>
      <c r="C54" s="621"/>
      <c r="D54" s="561"/>
      <c r="E54" s="9"/>
      <c r="F54" s="9"/>
      <c r="G54" s="9"/>
      <c r="H54" s="9"/>
      <c r="I54" s="9"/>
      <c r="J54" s="9"/>
      <c r="K54" s="9"/>
      <c r="L54" s="9"/>
      <c r="M54" s="12"/>
      <c r="N54" s="12"/>
      <c r="O54" s="12"/>
      <c r="P54" s="12"/>
      <c r="Q54" s="12"/>
      <c r="R54" s="12"/>
      <c r="S54" s="12"/>
      <c r="T54" s="7"/>
      <c r="U54" s="7"/>
      <c r="V54" s="7"/>
      <c r="W54" s="7"/>
      <c r="X54" s="7"/>
    </row>
    <row r="55" spans="1:24" ht="12.75" customHeight="1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4"/>
      <c r="N55" s="13"/>
      <c r="O55" s="14"/>
      <c r="P55" s="14"/>
      <c r="Q55" s="14"/>
      <c r="R55" s="14"/>
      <c r="S55" s="14"/>
      <c r="T55" s="13"/>
      <c r="U55" s="13"/>
      <c r="V55" s="7"/>
      <c r="W55" s="7"/>
      <c r="X55" s="7"/>
    </row>
    <row r="56" spans="1:24" ht="20.25" hidden="1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9"/>
      <c r="O56" s="15"/>
      <c r="P56" s="15"/>
      <c r="Q56" s="15"/>
      <c r="R56" s="15"/>
      <c r="S56" s="15"/>
      <c r="T56" s="7"/>
      <c r="U56" s="7"/>
      <c r="V56" s="7"/>
      <c r="W56" s="7"/>
      <c r="X56" s="7"/>
    </row>
    <row r="57" spans="1:24" ht="20.25">
      <c r="A57" s="1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7"/>
      <c r="O57" s="17"/>
      <c r="P57" s="17"/>
      <c r="Q57" s="17"/>
      <c r="R57" s="17"/>
      <c r="S57" s="17"/>
      <c r="T57" s="7"/>
      <c r="U57" s="7"/>
      <c r="V57" s="7"/>
      <c r="W57" s="7"/>
      <c r="X57" s="7"/>
    </row>
    <row r="58" spans="1:24" ht="25.5">
      <c r="A58" s="611" t="s">
        <v>178</v>
      </c>
      <c r="B58" s="611"/>
      <c r="C58" s="611"/>
      <c r="D58" s="611"/>
      <c r="E58" s="611"/>
      <c r="F58" s="611"/>
      <c r="G58" s="611"/>
      <c r="H58" s="611"/>
      <c r="I58" s="611"/>
      <c r="J58" s="611"/>
      <c r="K58" s="13"/>
      <c r="L58" s="1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20.25">
      <c r="A59" s="11"/>
      <c r="B59" s="650"/>
      <c r="C59" s="650"/>
      <c r="D59" s="650"/>
      <c r="E59" s="650"/>
      <c r="F59" s="650"/>
      <c r="G59" s="650"/>
      <c r="H59" s="650"/>
      <c r="I59" s="650"/>
      <c r="J59" s="650"/>
      <c r="K59" s="16"/>
      <c r="L59" s="16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36.75" customHeight="1">
      <c r="A60" s="611" t="s">
        <v>259</v>
      </c>
      <c r="B60" s="611"/>
      <c r="C60" s="611"/>
      <c r="D60" s="611"/>
      <c r="E60" s="611"/>
      <c r="F60" s="611"/>
      <c r="G60" s="611"/>
      <c r="H60" s="611"/>
      <c r="I60" s="611"/>
      <c r="J60" s="611"/>
      <c r="K60" s="13"/>
      <c r="L60" s="1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20.25">
      <c r="A61" s="1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</sheetData>
  <sheetProtection/>
  <mergeCells count="35">
    <mergeCell ref="A13:B13"/>
    <mergeCell ref="A14:B14"/>
    <mergeCell ref="A15:B15"/>
    <mergeCell ref="A16:B16"/>
    <mergeCell ref="A18:X18"/>
    <mergeCell ref="A22:C22"/>
    <mergeCell ref="A19:X19"/>
    <mergeCell ref="A20:Y20"/>
    <mergeCell ref="W25:W26"/>
    <mergeCell ref="X25:X26"/>
    <mergeCell ref="A50:C50"/>
    <mergeCell ref="A34:C34"/>
    <mergeCell ref="A27:C27"/>
    <mergeCell ref="A23:C23"/>
    <mergeCell ref="D40:D41"/>
    <mergeCell ref="V40:V41"/>
    <mergeCell ref="C46:C49"/>
    <mergeCell ref="A52:C52"/>
    <mergeCell ref="M25:M26"/>
    <mergeCell ref="N25:U25"/>
    <mergeCell ref="V25:V26"/>
    <mergeCell ref="A25:A26"/>
    <mergeCell ref="B25:B26"/>
    <mergeCell ref="C25:C26"/>
    <mergeCell ref="E25:L25"/>
    <mergeCell ref="A60:J60"/>
    <mergeCell ref="V48:V49"/>
    <mergeCell ref="V46:V47"/>
    <mergeCell ref="M46:M47"/>
    <mergeCell ref="B59:J59"/>
    <mergeCell ref="A36:C36"/>
    <mergeCell ref="A54:C54"/>
    <mergeCell ref="A58:J58"/>
    <mergeCell ref="A38:C38"/>
    <mergeCell ref="A45:C45"/>
  </mergeCells>
  <hyperlinks>
    <hyperlink ref="D23" r:id="rId1" display="nyusia2008@rambler.ru "/>
    <hyperlink ref="D40" r:id="rId2" display="nyusia2008@rambler.ru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40" zoomScaleNormal="75" zoomScaleSheetLayoutView="40" zoomScalePageLayoutView="0" workbookViewId="0" topLeftCell="A13">
      <selection activeCell="D20" sqref="D20"/>
    </sheetView>
  </sheetViews>
  <sheetFormatPr defaultColWidth="9.140625" defaultRowHeight="12.75"/>
  <cols>
    <col min="1" max="1" width="26.421875" style="303" customWidth="1"/>
    <col min="2" max="2" width="121.28125" style="145" customWidth="1"/>
    <col min="3" max="4" width="63.7109375" style="402" customWidth="1"/>
    <col min="5" max="15" width="15.7109375" style="145" customWidth="1"/>
    <col min="16" max="16" width="15.7109375" style="400" customWidth="1"/>
    <col min="17" max="17" width="19.140625" style="145" customWidth="1"/>
    <col min="18" max="16384" width="9.140625" style="4" customWidth="1"/>
  </cols>
  <sheetData>
    <row r="1" spans="1:18" ht="33" customHeight="1">
      <c r="A1" s="620" t="s">
        <v>13</v>
      </c>
      <c r="B1" s="620"/>
      <c r="C1" s="406"/>
      <c r="D1" s="406"/>
      <c r="O1" s="402"/>
      <c r="P1" s="402"/>
      <c r="Q1" s="402"/>
      <c r="R1" s="387"/>
    </row>
    <row r="2" spans="1:18" ht="33" customHeight="1">
      <c r="A2" s="620" t="s">
        <v>20</v>
      </c>
      <c r="B2" s="620"/>
      <c r="C2" s="406"/>
      <c r="D2" s="406"/>
      <c r="O2" s="402"/>
      <c r="P2" s="402"/>
      <c r="Q2" s="402"/>
      <c r="R2" s="387"/>
    </row>
    <row r="3" spans="1:18" ht="30" customHeight="1">
      <c r="A3" s="620" t="s">
        <v>21</v>
      </c>
      <c r="B3" s="620"/>
      <c r="C3" s="406"/>
      <c r="D3" s="406"/>
      <c r="O3" s="402"/>
      <c r="P3" s="402"/>
      <c r="Q3" s="402"/>
      <c r="R3" s="387"/>
    </row>
    <row r="4" spans="1:18" ht="39" customHeight="1">
      <c r="A4" s="620" t="s">
        <v>168</v>
      </c>
      <c r="B4" s="620"/>
      <c r="C4" s="406"/>
      <c r="D4" s="406"/>
      <c r="O4" s="402"/>
      <c r="P4" s="402"/>
      <c r="Q4" s="402"/>
      <c r="R4" s="387"/>
    </row>
    <row r="5" spans="2:18" ht="23.25">
      <c r="B5" s="407"/>
      <c r="C5" s="406"/>
      <c r="D5" s="406"/>
      <c r="O5" s="402"/>
      <c r="P5" s="402"/>
      <c r="Q5" s="402"/>
      <c r="R5" s="387"/>
    </row>
    <row r="6" spans="1:17" ht="48" customHeight="1">
      <c r="A6" s="638" t="s">
        <v>170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</row>
    <row r="7" spans="1:17" s="387" customFormat="1" ht="47.25" customHeight="1">
      <c r="A7" s="644" t="s">
        <v>169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</row>
    <row r="8" spans="1:17" ht="33.75" customHeight="1">
      <c r="A8" s="625" t="s">
        <v>242</v>
      </c>
      <c r="B8" s="625"/>
      <c r="C8" s="625"/>
      <c r="D8" s="551"/>
      <c r="E8" s="408"/>
      <c r="F8" s="408"/>
      <c r="G8" s="408"/>
      <c r="H8" s="386"/>
      <c r="I8" s="386"/>
      <c r="J8" s="386"/>
      <c r="K8" s="386"/>
      <c r="L8" s="408"/>
      <c r="M8" s="408"/>
      <c r="N8" s="408"/>
      <c r="O8" s="408"/>
      <c r="P8" s="408"/>
      <c r="Q8" s="408"/>
    </row>
    <row r="9" spans="1:17" ht="42.75" customHeight="1">
      <c r="A9" s="625" t="s">
        <v>274</v>
      </c>
      <c r="B9" s="625"/>
      <c r="C9" s="625"/>
      <c r="D9" s="551"/>
      <c r="E9" s="408"/>
      <c r="F9" s="408"/>
      <c r="G9" s="408"/>
      <c r="H9" s="386"/>
      <c r="I9" s="386"/>
      <c r="J9" s="386"/>
      <c r="K9" s="386"/>
      <c r="L9" s="408"/>
      <c r="M9" s="408"/>
      <c r="N9" s="408"/>
      <c r="O9" s="408"/>
      <c r="P9" s="408"/>
      <c r="Q9" s="408"/>
    </row>
    <row r="10" spans="1:17" ht="18.75" thickBot="1">
      <c r="A10" s="411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</row>
    <row r="11" spans="1:17" ht="63" customHeight="1" thickBot="1">
      <c r="A11" s="642" t="s">
        <v>64</v>
      </c>
      <c r="B11" s="630" t="s">
        <v>65</v>
      </c>
      <c r="C11" s="632" t="s">
        <v>5</v>
      </c>
      <c r="D11" s="745"/>
      <c r="E11" s="629" t="s">
        <v>243</v>
      </c>
      <c r="F11" s="629"/>
      <c r="G11" s="629"/>
      <c r="H11" s="629"/>
      <c r="I11" s="629"/>
      <c r="J11" s="639" t="s">
        <v>1</v>
      </c>
      <c r="K11" s="629" t="s">
        <v>175</v>
      </c>
      <c r="L11" s="629"/>
      <c r="M11" s="629"/>
      <c r="N11" s="629"/>
      <c r="O11" s="641"/>
      <c r="P11" s="626" t="s">
        <v>1</v>
      </c>
      <c r="Q11" s="623" t="s">
        <v>6</v>
      </c>
    </row>
    <row r="12" spans="1:17" ht="136.5" customHeight="1" thickBot="1">
      <c r="A12" s="643"/>
      <c r="B12" s="631"/>
      <c r="C12" s="633"/>
      <c r="D12" s="746" t="s">
        <v>275</v>
      </c>
      <c r="E12" s="93" t="s">
        <v>10</v>
      </c>
      <c r="F12" s="95" t="s">
        <v>11</v>
      </c>
      <c r="G12" s="95" t="s">
        <v>113</v>
      </c>
      <c r="H12" s="94" t="s">
        <v>12</v>
      </c>
      <c r="I12" s="96" t="s">
        <v>7</v>
      </c>
      <c r="J12" s="640"/>
      <c r="K12" s="93" t="s">
        <v>10</v>
      </c>
      <c r="L12" s="95" t="s">
        <v>11</v>
      </c>
      <c r="M12" s="95" t="s">
        <v>113</v>
      </c>
      <c r="N12" s="94" t="s">
        <v>12</v>
      </c>
      <c r="O12" s="96" t="s">
        <v>7</v>
      </c>
      <c r="P12" s="627"/>
      <c r="Q12" s="624"/>
    </row>
    <row r="13" spans="1:17" ht="43.5" customHeight="1" thickBot="1">
      <c r="A13" s="56" t="s">
        <v>66</v>
      </c>
      <c r="B13" s="57" t="s">
        <v>2</v>
      </c>
      <c r="C13" s="390" t="s">
        <v>112</v>
      </c>
      <c r="D13" s="736" t="s">
        <v>276</v>
      </c>
      <c r="E13" s="58">
        <v>2</v>
      </c>
      <c r="F13" s="59">
        <v>18</v>
      </c>
      <c r="G13" s="59"/>
      <c r="H13" s="60">
        <f>SUM(E13,F13,G13)</f>
        <v>20</v>
      </c>
      <c r="I13" s="97">
        <f>H13/10</f>
        <v>2</v>
      </c>
      <c r="J13" s="61" t="s">
        <v>67</v>
      </c>
      <c r="K13" s="62"/>
      <c r="L13" s="59">
        <v>20</v>
      </c>
      <c r="M13" s="59"/>
      <c r="N13" s="60">
        <f>SUM(K13,L13,M13)</f>
        <v>20</v>
      </c>
      <c r="O13" s="97">
        <f>N13/10</f>
        <v>2</v>
      </c>
      <c r="P13" s="61" t="s">
        <v>67</v>
      </c>
      <c r="Q13" s="141">
        <f>SUM(H13,N13,P13)</f>
        <v>40</v>
      </c>
    </row>
    <row r="14" spans="1:17" ht="37.5" customHeight="1" thickBot="1">
      <c r="A14" s="593" t="s">
        <v>68</v>
      </c>
      <c r="B14" s="594"/>
      <c r="C14" s="595"/>
      <c r="D14" s="546"/>
      <c r="E14" s="63"/>
      <c r="F14" s="64"/>
      <c r="G14" s="64"/>
      <c r="H14" s="64"/>
      <c r="I14" s="66"/>
      <c r="J14" s="65"/>
      <c r="K14" s="63"/>
      <c r="L14" s="64"/>
      <c r="M14" s="64"/>
      <c r="N14" s="64"/>
      <c r="O14" s="119"/>
      <c r="P14" s="65"/>
      <c r="Q14" s="140"/>
    </row>
    <row r="15" spans="1:17" ht="55.5" customHeight="1">
      <c r="A15" s="98" t="s">
        <v>23</v>
      </c>
      <c r="B15" s="378" t="s">
        <v>69</v>
      </c>
      <c r="C15" s="391" t="s">
        <v>152</v>
      </c>
      <c r="D15" s="391" t="s">
        <v>277</v>
      </c>
      <c r="E15" s="135"/>
      <c r="F15" s="102"/>
      <c r="G15" s="102"/>
      <c r="H15" s="79"/>
      <c r="I15" s="103"/>
      <c r="J15" s="80"/>
      <c r="K15" s="101">
        <v>10</v>
      </c>
      <c r="L15" s="102">
        <v>28</v>
      </c>
      <c r="M15" s="102"/>
      <c r="N15" s="79">
        <f>SUM(K15,L15,M15)</f>
        <v>38</v>
      </c>
      <c r="O15" s="97">
        <f>N15/10</f>
        <v>3.8</v>
      </c>
      <c r="P15" s="61" t="s">
        <v>67</v>
      </c>
      <c r="Q15" s="143">
        <f aca="true" t="shared" si="0" ref="Q15:Q20">SUM(H15,N15,P15)</f>
        <v>38</v>
      </c>
    </row>
    <row r="16" spans="1:17" ht="51.75" customHeight="1">
      <c r="A16" s="67" t="s">
        <v>19</v>
      </c>
      <c r="B16" s="273" t="s">
        <v>51</v>
      </c>
      <c r="C16" s="392" t="s">
        <v>155</v>
      </c>
      <c r="D16" s="392" t="s">
        <v>278</v>
      </c>
      <c r="E16" s="274">
        <v>12</v>
      </c>
      <c r="F16" s="70">
        <v>6</v>
      </c>
      <c r="G16" s="70"/>
      <c r="H16" s="60">
        <f>SUM(E16,F16,G16)</f>
        <v>18</v>
      </c>
      <c r="I16" s="103">
        <f>H16/10</f>
        <v>1.8</v>
      </c>
      <c r="J16" s="71" t="s">
        <v>67</v>
      </c>
      <c r="K16" s="69"/>
      <c r="L16" s="70">
        <v>32</v>
      </c>
      <c r="M16" s="70"/>
      <c r="N16" s="60">
        <f>SUM(K16,L16,M16)</f>
        <v>32</v>
      </c>
      <c r="O16" s="370">
        <f>N16/10</f>
        <v>3.2</v>
      </c>
      <c r="P16" s="71" t="s">
        <v>67</v>
      </c>
      <c r="Q16" s="142">
        <f t="shared" si="0"/>
        <v>50</v>
      </c>
    </row>
    <row r="17" spans="1:17" ht="42" customHeight="1">
      <c r="A17" s="72" t="s">
        <v>70</v>
      </c>
      <c r="B17" s="296" t="s">
        <v>71</v>
      </c>
      <c r="C17" s="613" t="s">
        <v>224</v>
      </c>
      <c r="D17" s="557"/>
      <c r="E17" s="274">
        <v>10</v>
      </c>
      <c r="F17" s="70">
        <v>22</v>
      </c>
      <c r="G17" s="70"/>
      <c r="H17" s="60">
        <f>SUM(E17,F17,G17)</f>
        <v>32</v>
      </c>
      <c r="I17" s="103">
        <f>H17/10</f>
        <v>3.2</v>
      </c>
      <c r="J17" s="71" t="s">
        <v>111</v>
      </c>
      <c r="K17" s="69"/>
      <c r="L17" s="70"/>
      <c r="M17" s="70"/>
      <c r="N17" s="60"/>
      <c r="O17" s="370"/>
      <c r="P17" s="71"/>
      <c r="Q17" s="142">
        <f t="shared" si="0"/>
        <v>32</v>
      </c>
    </row>
    <row r="18" spans="1:17" ht="43.5" customHeight="1">
      <c r="A18" s="67" t="s">
        <v>73</v>
      </c>
      <c r="B18" s="273" t="s">
        <v>74</v>
      </c>
      <c r="C18" s="614"/>
      <c r="D18" s="558"/>
      <c r="E18" s="274">
        <v>10</v>
      </c>
      <c r="F18" s="70">
        <v>22</v>
      </c>
      <c r="G18" s="70"/>
      <c r="H18" s="60">
        <f>SUM(E18,F18,G18)</f>
        <v>32</v>
      </c>
      <c r="I18" s="103">
        <f>H18/10</f>
        <v>3.2</v>
      </c>
      <c r="J18" s="134" t="s">
        <v>67</v>
      </c>
      <c r="K18" s="69"/>
      <c r="L18" s="70"/>
      <c r="M18" s="70"/>
      <c r="N18" s="60"/>
      <c r="O18" s="370"/>
      <c r="P18" s="71"/>
      <c r="Q18" s="142">
        <f t="shared" si="0"/>
        <v>32</v>
      </c>
    </row>
    <row r="19" spans="1:17" ht="49.5" customHeight="1">
      <c r="A19" s="72" t="s">
        <v>75</v>
      </c>
      <c r="B19" s="296" t="s">
        <v>232</v>
      </c>
      <c r="C19" s="394" t="s">
        <v>235</v>
      </c>
      <c r="D19" s="394" t="s">
        <v>278</v>
      </c>
      <c r="E19" s="274">
        <v>10</v>
      </c>
      <c r="F19" s="70">
        <v>30</v>
      </c>
      <c r="G19" s="70"/>
      <c r="H19" s="60">
        <f>SUM(E19,F19,G19)</f>
        <v>40</v>
      </c>
      <c r="I19" s="103">
        <f>H19/10</f>
        <v>4</v>
      </c>
      <c r="J19" s="71" t="s">
        <v>67</v>
      </c>
      <c r="K19" s="69"/>
      <c r="L19" s="70"/>
      <c r="M19" s="70"/>
      <c r="N19" s="60"/>
      <c r="O19" s="370"/>
      <c r="P19" s="71"/>
      <c r="Q19" s="142">
        <f t="shared" si="0"/>
        <v>40</v>
      </c>
    </row>
    <row r="20" spans="1:17" ht="46.5" customHeight="1" thickBot="1">
      <c r="A20" s="75" t="s">
        <v>77</v>
      </c>
      <c r="B20" s="374" t="s">
        <v>78</v>
      </c>
      <c r="C20" s="395" t="s">
        <v>225</v>
      </c>
      <c r="D20" s="747" t="s">
        <v>279</v>
      </c>
      <c r="E20" s="375"/>
      <c r="F20" s="79"/>
      <c r="G20" s="79"/>
      <c r="H20" s="60"/>
      <c r="I20" s="97"/>
      <c r="J20" s="80"/>
      <c r="K20" s="78">
        <v>8</v>
      </c>
      <c r="L20" s="79">
        <v>24</v>
      </c>
      <c r="M20" s="79"/>
      <c r="N20" s="60">
        <f>SUM(K20,L20,M20)</f>
        <v>32</v>
      </c>
      <c r="O20" s="97">
        <f>N20/10</f>
        <v>3.2</v>
      </c>
      <c r="P20" s="80" t="s">
        <v>67</v>
      </c>
      <c r="Q20" s="142">
        <f t="shared" si="0"/>
        <v>32</v>
      </c>
    </row>
    <row r="21" spans="1:17" ht="39" customHeight="1" thickBot="1">
      <c r="A21" s="593" t="s">
        <v>79</v>
      </c>
      <c r="B21" s="594"/>
      <c r="C21" s="622"/>
      <c r="D21" s="738"/>
      <c r="E21" s="737"/>
      <c r="F21" s="82"/>
      <c r="G21" s="83"/>
      <c r="H21" s="64"/>
      <c r="I21" s="66"/>
      <c r="J21" s="65"/>
      <c r="K21" s="81"/>
      <c r="L21" s="82"/>
      <c r="M21" s="83"/>
      <c r="N21" s="64"/>
      <c r="O21" s="119"/>
      <c r="P21" s="65"/>
      <c r="Q21" s="140"/>
    </row>
    <row r="22" spans="1:17" ht="39" customHeight="1" thickBot="1">
      <c r="A22" s="593" t="s">
        <v>80</v>
      </c>
      <c r="B22" s="594"/>
      <c r="C22" s="595"/>
      <c r="D22" s="546"/>
      <c r="E22" s="81"/>
      <c r="F22" s="82"/>
      <c r="G22" s="83"/>
      <c r="H22" s="64"/>
      <c r="I22" s="66"/>
      <c r="J22" s="65"/>
      <c r="K22" s="81"/>
      <c r="L22" s="82"/>
      <c r="M22" s="83"/>
      <c r="N22" s="64"/>
      <c r="O22" s="119"/>
      <c r="P22" s="65" t="s">
        <v>81</v>
      </c>
      <c r="Q22" s="140"/>
    </row>
    <row r="23" spans="1:17" ht="42" customHeight="1">
      <c r="A23" s="398" t="s">
        <v>82</v>
      </c>
      <c r="B23" s="399" t="s">
        <v>83</v>
      </c>
      <c r="C23" s="390" t="s">
        <v>72</v>
      </c>
      <c r="D23" s="748" t="s">
        <v>280</v>
      </c>
      <c r="E23" s="135">
        <v>30</v>
      </c>
      <c r="F23" s="102">
        <v>90</v>
      </c>
      <c r="G23" s="102"/>
      <c r="H23" s="79">
        <f>SUM(E23,F23,G23)</f>
        <v>120</v>
      </c>
      <c r="I23" s="103">
        <f>H23/10</f>
        <v>12</v>
      </c>
      <c r="J23" s="104" t="s">
        <v>18</v>
      </c>
      <c r="K23" s="101"/>
      <c r="L23" s="102"/>
      <c r="M23" s="102"/>
      <c r="N23" s="79"/>
      <c r="O23" s="97"/>
      <c r="P23" s="104"/>
      <c r="Q23" s="143">
        <f>SUM(H23,N23,P23)</f>
        <v>120</v>
      </c>
    </row>
    <row r="24" spans="1:17" ht="40.5" customHeight="1">
      <c r="A24" s="85" t="s">
        <v>84</v>
      </c>
      <c r="B24" s="273" t="s">
        <v>85</v>
      </c>
      <c r="C24" s="393" t="s">
        <v>72</v>
      </c>
      <c r="D24" s="752"/>
      <c r="E24" s="274"/>
      <c r="F24" s="70"/>
      <c r="G24" s="70">
        <v>180</v>
      </c>
      <c r="H24" s="60"/>
      <c r="I24" s="103"/>
      <c r="J24" s="71"/>
      <c r="K24" s="69"/>
      <c r="L24" s="70"/>
      <c r="M24" s="70">
        <v>36</v>
      </c>
      <c r="N24" s="60"/>
      <c r="O24" s="370"/>
      <c r="P24" s="71" t="s">
        <v>67</v>
      </c>
      <c r="Q24" s="142">
        <v>216</v>
      </c>
    </row>
    <row r="25" spans="1:17" ht="43.5" customHeight="1" thickBot="1">
      <c r="A25" s="86" t="s">
        <v>86</v>
      </c>
      <c r="B25" s="86" t="s">
        <v>87</v>
      </c>
      <c r="C25" s="401" t="s">
        <v>72</v>
      </c>
      <c r="D25" s="749"/>
      <c r="E25" s="275"/>
      <c r="F25" s="60"/>
      <c r="G25" s="60"/>
      <c r="H25" s="60"/>
      <c r="I25" s="97"/>
      <c r="J25" s="134"/>
      <c r="K25" s="133"/>
      <c r="L25" s="60"/>
      <c r="M25" s="60">
        <v>108</v>
      </c>
      <c r="N25" s="60"/>
      <c r="O25" s="97"/>
      <c r="P25" s="134" t="s">
        <v>67</v>
      </c>
      <c r="Q25" s="142">
        <v>108</v>
      </c>
    </row>
    <row r="26" spans="1:17" ht="36" customHeight="1" thickBot="1">
      <c r="A26" s="607" t="s">
        <v>88</v>
      </c>
      <c r="B26" s="608"/>
      <c r="C26" s="610"/>
      <c r="D26" s="739"/>
      <c r="E26" s="737"/>
      <c r="F26" s="82"/>
      <c r="G26" s="83"/>
      <c r="H26" s="64"/>
      <c r="I26" s="66"/>
      <c r="J26" s="65"/>
      <c r="K26" s="81"/>
      <c r="L26" s="82"/>
      <c r="M26" s="83"/>
      <c r="N26" s="64"/>
      <c r="O26" s="119"/>
      <c r="P26" s="65" t="s">
        <v>81</v>
      </c>
      <c r="Q26" s="140"/>
    </row>
    <row r="27" spans="1:17" ht="43.5" customHeight="1">
      <c r="A27" s="84" t="s">
        <v>89</v>
      </c>
      <c r="B27" s="99" t="s">
        <v>90</v>
      </c>
      <c r="C27" s="403" t="s">
        <v>72</v>
      </c>
      <c r="D27" s="750" t="s">
        <v>280</v>
      </c>
      <c r="E27" s="135"/>
      <c r="F27" s="102"/>
      <c r="G27" s="102"/>
      <c r="H27" s="79"/>
      <c r="I27" s="103"/>
      <c r="J27" s="104"/>
      <c r="K27" s="135">
        <v>10</v>
      </c>
      <c r="L27" s="102">
        <v>36</v>
      </c>
      <c r="M27" s="102"/>
      <c r="N27" s="79">
        <f>SUM(K27,L27,M27)</f>
        <v>46</v>
      </c>
      <c r="O27" s="97">
        <f>N27/10</f>
        <v>4.6</v>
      </c>
      <c r="P27" s="104" t="s">
        <v>67</v>
      </c>
      <c r="Q27" s="143">
        <f>SUM(H27,N27,P27)</f>
        <v>46</v>
      </c>
    </row>
    <row r="28" spans="1:17" ht="40.5" customHeight="1">
      <c r="A28" s="376" t="s">
        <v>91</v>
      </c>
      <c r="B28" s="377" t="s">
        <v>85</v>
      </c>
      <c r="C28" s="635" t="s">
        <v>72</v>
      </c>
      <c r="D28" s="750"/>
      <c r="E28" s="92"/>
      <c r="F28" s="91"/>
      <c r="G28" s="91"/>
      <c r="H28" s="60"/>
      <c r="I28" s="103"/>
      <c r="J28" s="71"/>
      <c r="K28" s="92"/>
      <c r="L28" s="91"/>
      <c r="M28" s="91">
        <v>72</v>
      </c>
      <c r="N28" s="60"/>
      <c r="O28" s="370"/>
      <c r="P28" s="71" t="s">
        <v>67</v>
      </c>
      <c r="Q28" s="142">
        <v>72</v>
      </c>
    </row>
    <row r="29" spans="1:17" ht="40.5" customHeight="1" thickBot="1">
      <c r="A29" s="279" t="s">
        <v>92</v>
      </c>
      <c r="B29" s="410" t="s">
        <v>87</v>
      </c>
      <c r="C29" s="636"/>
      <c r="D29" s="751"/>
      <c r="E29" s="276"/>
      <c r="F29" s="136"/>
      <c r="G29" s="136"/>
      <c r="H29" s="60"/>
      <c r="I29" s="97"/>
      <c r="J29" s="132"/>
      <c r="K29" s="130"/>
      <c r="L29" s="131"/>
      <c r="M29" s="131">
        <v>36</v>
      </c>
      <c r="N29" s="60"/>
      <c r="O29" s="97"/>
      <c r="P29" s="132" t="s">
        <v>67</v>
      </c>
      <c r="Q29" s="142">
        <v>36</v>
      </c>
    </row>
    <row r="30" spans="1:17" ht="40.5" customHeight="1" thickBot="1">
      <c r="A30" s="583" t="s">
        <v>93</v>
      </c>
      <c r="B30" s="584"/>
      <c r="C30" s="585"/>
      <c r="D30" s="742"/>
      <c r="E30" s="740"/>
      <c r="F30" s="112"/>
      <c r="G30" s="112"/>
      <c r="H30" s="64"/>
      <c r="I30" s="66"/>
      <c r="J30" s="120"/>
      <c r="K30" s="369"/>
      <c r="L30" s="139"/>
      <c r="M30" s="139"/>
      <c r="N30" s="64"/>
      <c r="O30" s="119"/>
      <c r="P30" s="120" t="s">
        <v>81</v>
      </c>
      <c r="Q30" s="140"/>
    </row>
    <row r="31" spans="1:17" ht="42" customHeight="1">
      <c r="A31" s="113" t="s">
        <v>94</v>
      </c>
      <c r="B31" s="277" t="s">
        <v>95</v>
      </c>
      <c r="C31" s="615" t="s">
        <v>230</v>
      </c>
      <c r="D31" s="555"/>
      <c r="E31" s="138">
        <v>20</v>
      </c>
      <c r="F31" s="137">
        <v>42</v>
      </c>
      <c r="G31" s="137"/>
      <c r="H31" s="79">
        <f>SUM(E31,F31,G31)</f>
        <v>62</v>
      </c>
      <c r="I31" s="103">
        <f>H31/10</f>
        <v>6.2</v>
      </c>
      <c r="J31" s="125" t="s">
        <v>67</v>
      </c>
      <c r="K31" s="138"/>
      <c r="L31" s="137"/>
      <c r="M31" s="137"/>
      <c r="N31" s="79"/>
      <c r="O31" s="97"/>
      <c r="P31" s="125"/>
      <c r="Q31" s="143">
        <f>SUM(H31,N31,P31)</f>
        <v>62</v>
      </c>
    </row>
    <row r="32" spans="1:17" ht="45" customHeight="1">
      <c r="A32" s="114" t="s">
        <v>96</v>
      </c>
      <c r="B32" s="278" t="s">
        <v>85</v>
      </c>
      <c r="C32" s="616"/>
      <c r="D32" s="559"/>
      <c r="E32" s="109"/>
      <c r="F32" s="107"/>
      <c r="G32" s="107">
        <v>72</v>
      </c>
      <c r="H32" s="60"/>
      <c r="I32" s="103"/>
      <c r="J32" s="108" t="s">
        <v>67</v>
      </c>
      <c r="K32" s="109"/>
      <c r="L32" s="107"/>
      <c r="M32" s="107"/>
      <c r="N32" s="60"/>
      <c r="O32" s="370"/>
      <c r="P32" s="108"/>
      <c r="Q32" s="142">
        <v>72</v>
      </c>
    </row>
    <row r="33" spans="1:17" ht="46.5" customHeight="1" thickBot="1">
      <c r="A33" s="116" t="s">
        <v>97</v>
      </c>
      <c r="B33" s="279" t="s">
        <v>87</v>
      </c>
      <c r="C33" s="395" t="s">
        <v>72</v>
      </c>
      <c r="D33" s="395" t="s">
        <v>280</v>
      </c>
      <c r="E33" s="276"/>
      <c r="F33" s="136"/>
      <c r="G33" s="136"/>
      <c r="H33" s="60"/>
      <c r="I33" s="97"/>
      <c r="J33" s="132"/>
      <c r="K33" s="130"/>
      <c r="L33" s="131"/>
      <c r="M33" s="131">
        <v>36</v>
      </c>
      <c r="N33" s="60"/>
      <c r="O33" s="97"/>
      <c r="P33" s="132" t="s">
        <v>67</v>
      </c>
      <c r="Q33" s="142">
        <v>36</v>
      </c>
    </row>
    <row r="34" spans="1:17" ht="39.75" customHeight="1" thickBot="1">
      <c r="A34" s="612" t="s">
        <v>98</v>
      </c>
      <c r="B34" s="587"/>
      <c r="C34" s="585"/>
      <c r="D34" s="743"/>
      <c r="E34" s="740"/>
      <c r="F34" s="112"/>
      <c r="G34" s="112"/>
      <c r="H34" s="64"/>
      <c r="I34" s="66"/>
      <c r="J34" s="120"/>
      <c r="K34" s="117"/>
      <c r="L34" s="118"/>
      <c r="M34" s="118"/>
      <c r="N34" s="64"/>
      <c r="O34" s="119"/>
      <c r="P34" s="120" t="s">
        <v>81</v>
      </c>
      <c r="Q34" s="140"/>
    </row>
    <row r="35" spans="1:17" ht="42" customHeight="1">
      <c r="A35" s="113" t="s">
        <v>99</v>
      </c>
      <c r="B35" s="113" t="s">
        <v>100</v>
      </c>
      <c r="C35" s="615" t="s">
        <v>72</v>
      </c>
      <c r="D35" s="555"/>
      <c r="E35" s="138"/>
      <c r="F35" s="137"/>
      <c r="G35" s="137"/>
      <c r="H35" s="79"/>
      <c r="I35" s="103"/>
      <c r="J35" s="125"/>
      <c r="K35" s="123">
        <v>20</v>
      </c>
      <c r="L35" s="124">
        <v>64</v>
      </c>
      <c r="M35" s="124"/>
      <c r="N35" s="79">
        <f>SUM(K35,L35,M35)</f>
        <v>84</v>
      </c>
      <c r="O35" s="97">
        <f>N35/10</f>
        <v>8.4</v>
      </c>
      <c r="P35" s="125" t="s">
        <v>67</v>
      </c>
      <c r="Q35" s="143">
        <f>SUM(H35,N35,P35)</f>
        <v>84</v>
      </c>
    </row>
    <row r="36" spans="1:17" ht="42" customHeight="1">
      <c r="A36" s="114" t="s">
        <v>101</v>
      </c>
      <c r="B36" s="114" t="s">
        <v>85</v>
      </c>
      <c r="C36" s="637"/>
      <c r="D36" s="556" t="s">
        <v>280</v>
      </c>
      <c r="E36" s="109"/>
      <c r="F36" s="107"/>
      <c r="G36" s="107"/>
      <c r="H36" s="60"/>
      <c r="I36" s="103"/>
      <c r="J36" s="108"/>
      <c r="K36" s="115"/>
      <c r="L36" s="110"/>
      <c r="M36" s="110">
        <v>108</v>
      </c>
      <c r="N36" s="60"/>
      <c r="O36" s="370"/>
      <c r="P36" s="108" t="s">
        <v>67</v>
      </c>
      <c r="Q36" s="142">
        <v>108</v>
      </c>
    </row>
    <row r="37" spans="1:17" ht="42" customHeight="1" thickBot="1">
      <c r="A37" s="116" t="s">
        <v>102</v>
      </c>
      <c r="B37" s="116" t="s">
        <v>87</v>
      </c>
      <c r="C37" s="636"/>
      <c r="D37" s="554"/>
      <c r="E37" s="276"/>
      <c r="F37" s="136"/>
      <c r="G37" s="136"/>
      <c r="H37" s="60"/>
      <c r="I37" s="97"/>
      <c r="J37" s="132"/>
      <c r="K37" s="130"/>
      <c r="L37" s="131"/>
      <c r="M37" s="131">
        <v>36</v>
      </c>
      <c r="N37" s="60"/>
      <c r="O37" s="97"/>
      <c r="P37" s="132" t="s">
        <v>67</v>
      </c>
      <c r="Q37" s="142">
        <v>36</v>
      </c>
    </row>
    <row r="38" spans="1:17" ht="37.5" customHeight="1" thickBot="1">
      <c r="A38" s="604" t="s">
        <v>103</v>
      </c>
      <c r="B38" s="605"/>
      <c r="C38" s="606"/>
      <c r="D38" s="744"/>
      <c r="E38" s="741"/>
      <c r="F38" s="118"/>
      <c r="G38" s="118"/>
      <c r="H38" s="64"/>
      <c r="I38" s="66"/>
      <c r="J38" s="120"/>
      <c r="K38" s="117"/>
      <c r="L38" s="118"/>
      <c r="M38" s="118"/>
      <c r="N38" s="64"/>
      <c r="O38" s="66"/>
      <c r="P38" s="120"/>
      <c r="Q38" s="140"/>
    </row>
    <row r="39" spans="1:17" ht="71.25" customHeight="1">
      <c r="A39" s="121" t="s">
        <v>104</v>
      </c>
      <c r="B39" s="122" t="s">
        <v>231</v>
      </c>
      <c r="C39" s="403" t="s">
        <v>106</v>
      </c>
      <c r="D39" s="555" t="s">
        <v>281</v>
      </c>
      <c r="E39" s="123">
        <v>2</v>
      </c>
      <c r="F39" s="124">
        <v>34</v>
      </c>
      <c r="G39" s="124"/>
      <c r="H39" s="79">
        <f>SUM(E39,F39,G39)</f>
        <v>36</v>
      </c>
      <c r="I39" s="103">
        <f>H39/10</f>
        <v>3.6</v>
      </c>
      <c r="J39" s="71" t="s">
        <v>67</v>
      </c>
      <c r="K39" s="123"/>
      <c r="L39" s="124">
        <v>36</v>
      </c>
      <c r="M39" s="124"/>
      <c r="N39" s="79">
        <f>SUM(K39,L39,M39)</f>
        <v>36</v>
      </c>
      <c r="O39" s="97">
        <f>N39/10</f>
        <v>3.6</v>
      </c>
      <c r="P39" s="125" t="s">
        <v>67</v>
      </c>
      <c r="Q39" s="143">
        <f>SUM(H39,N39,P39)</f>
        <v>72</v>
      </c>
    </row>
    <row r="40" spans="1:17" ht="45" customHeight="1">
      <c r="A40" s="126" t="s">
        <v>107</v>
      </c>
      <c r="B40" s="127" t="s">
        <v>108</v>
      </c>
      <c r="C40" s="635" t="s">
        <v>72</v>
      </c>
      <c r="D40" s="553"/>
      <c r="E40" s="115"/>
      <c r="F40" s="110"/>
      <c r="G40" s="110"/>
      <c r="H40" s="60"/>
      <c r="I40" s="103"/>
      <c r="J40" s="108"/>
      <c r="K40" s="115">
        <v>18</v>
      </c>
      <c r="L40" s="110">
        <v>18</v>
      </c>
      <c r="M40" s="110"/>
      <c r="N40" s="60">
        <f>SUM(K40,L40,M40)</f>
        <v>36</v>
      </c>
      <c r="O40" s="370">
        <f>N40/10</f>
        <v>3.6</v>
      </c>
      <c r="P40" s="71" t="s">
        <v>67</v>
      </c>
      <c r="Q40" s="142">
        <f>SUM(H40,N40,P40)</f>
        <v>36</v>
      </c>
    </row>
    <row r="41" spans="1:17" ht="48" customHeight="1" thickBot="1">
      <c r="A41" s="128" t="s">
        <v>109</v>
      </c>
      <c r="B41" s="129" t="s">
        <v>110</v>
      </c>
      <c r="C41" s="637"/>
      <c r="D41" s="554" t="s">
        <v>280</v>
      </c>
      <c r="E41" s="130"/>
      <c r="F41" s="131"/>
      <c r="G41" s="131"/>
      <c r="H41" s="60"/>
      <c r="I41" s="103"/>
      <c r="J41" s="132"/>
      <c r="K41" s="130">
        <v>18</v>
      </c>
      <c r="L41" s="131">
        <v>18</v>
      </c>
      <c r="M41" s="131"/>
      <c r="N41" s="60">
        <f>SUM(K41,L41,M41)</f>
        <v>36</v>
      </c>
      <c r="O41" s="97">
        <f>N41/10</f>
        <v>3.6</v>
      </c>
      <c r="P41" s="71" t="s">
        <v>67</v>
      </c>
      <c r="Q41" s="142">
        <f>SUM(H41,N41,P41)</f>
        <v>36</v>
      </c>
    </row>
    <row r="42" spans="1:17" ht="51" customHeight="1" thickBot="1">
      <c r="A42" s="617" t="s">
        <v>4</v>
      </c>
      <c r="B42" s="618"/>
      <c r="C42" s="619"/>
      <c r="D42" s="560"/>
      <c r="E42" s="412">
        <f>SUM(E13:E41)</f>
        <v>96</v>
      </c>
      <c r="F42" s="412">
        <f>SUM(F13:F41)</f>
        <v>264</v>
      </c>
      <c r="G42" s="412">
        <f>SUM(G13:G41)</f>
        <v>252</v>
      </c>
      <c r="H42" s="412">
        <f>SUM(H13:H41)</f>
        <v>360</v>
      </c>
      <c r="I42" s="412">
        <f>SUM(I13:I41)</f>
        <v>36</v>
      </c>
      <c r="J42" s="413"/>
      <c r="K42" s="412">
        <f>SUM(K13:K41)</f>
        <v>84</v>
      </c>
      <c r="L42" s="412">
        <f>SUM(L13:L41)</f>
        <v>276</v>
      </c>
      <c r="M42" s="412">
        <f>SUM(M13:M41)</f>
        <v>432</v>
      </c>
      <c r="N42" s="412">
        <f>SUM(N13:N41)</f>
        <v>360</v>
      </c>
      <c r="O42" s="412">
        <f>SUM(O13:O41)</f>
        <v>36</v>
      </c>
      <c r="P42" s="413"/>
      <c r="Q42" s="414">
        <f>SUM(Q13:Q41)</f>
        <v>1404</v>
      </c>
    </row>
    <row r="43" spans="15:18" ht="27.75" customHeight="1">
      <c r="O43" s="402"/>
      <c r="P43" s="402"/>
      <c r="Q43" s="402"/>
      <c r="R43" s="387"/>
    </row>
    <row r="44" spans="1:18" ht="30" customHeight="1">
      <c r="A44" s="621" t="s">
        <v>171</v>
      </c>
      <c r="B44" s="621"/>
      <c r="C44" s="621"/>
      <c r="D44" s="561"/>
      <c r="O44" s="402"/>
      <c r="P44" s="402"/>
      <c r="Q44" s="402"/>
      <c r="R44" s="387"/>
    </row>
    <row r="45" spans="2:18" ht="15" customHeight="1">
      <c r="B45" s="146"/>
      <c r="C45" s="396"/>
      <c r="D45" s="396"/>
      <c r="O45" s="402"/>
      <c r="P45" s="402"/>
      <c r="Q45" s="402"/>
      <c r="R45" s="387"/>
    </row>
    <row r="46" spans="1:18" ht="33" customHeight="1">
      <c r="A46" s="634" t="s">
        <v>114</v>
      </c>
      <c r="B46" s="634"/>
      <c r="C46" s="634"/>
      <c r="D46" s="552"/>
      <c r="O46" s="402"/>
      <c r="P46" s="402"/>
      <c r="Q46" s="402"/>
      <c r="R46" s="387"/>
    </row>
    <row r="47" spans="1:18" ht="31.5" customHeight="1">
      <c r="A47" s="620" t="s">
        <v>172</v>
      </c>
      <c r="B47" s="620"/>
      <c r="C47" s="620"/>
      <c r="D47" s="549"/>
      <c r="O47" s="402"/>
      <c r="P47" s="402"/>
      <c r="Q47" s="402"/>
      <c r="R47" s="387"/>
    </row>
    <row r="48" spans="1:18" ht="27" customHeight="1">
      <c r="A48" s="620" t="s">
        <v>173</v>
      </c>
      <c r="B48" s="620"/>
      <c r="C48" s="620"/>
      <c r="D48" s="549"/>
      <c r="O48" s="402"/>
      <c r="P48" s="402"/>
      <c r="Q48" s="402"/>
      <c r="R48" s="387"/>
    </row>
    <row r="49" spans="2:18" ht="33" customHeight="1">
      <c r="B49" s="144"/>
      <c r="C49" s="397"/>
      <c r="D49" s="397"/>
      <c r="O49" s="402"/>
      <c r="P49" s="402"/>
      <c r="Q49" s="402"/>
      <c r="R49" s="387"/>
    </row>
    <row r="50" spans="1:18" s="145" customFormat="1" ht="50.25" customHeight="1">
      <c r="A50" s="620" t="s">
        <v>174</v>
      </c>
      <c r="B50" s="620"/>
      <c r="C50" s="397"/>
      <c r="D50" s="397"/>
      <c r="O50" s="402"/>
      <c r="P50" s="402"/>
      <c r="Q50" s="402"/>
      <c r="R50" s="402"/>
    </row>
    <row r="51" spans="1:18" ht="44.25" customHeight="1">
      <c r="A51" s="611" t="s">
        <v>241</v>
      </c>
      <c r="B51" s="611"/>
      <c r="C51" s="611"/>
      <c r="D51" s="611"/>
      <c r="E51" s="611"/>
      <c r="F51" s="611"/>
      <c r="G51" s="611"/>
      <c r="O51" s="402"/>
      <c r="P51" s="402"/>
      <c r="Q51" s="402"/>
      <c r="R51" s="387"/>
    </row>
    <row r="52" spans="15:18" ht="12.75">
      <c r="O52" s="402"/>
      <c r="P52" s="402"/>
      <c r="Q52" s="402"/>
      <c r="R52" s="387"/>
    </row>
  </sheetData>
  <sheetProtection selectLockedCells="1" selectUnlockedCells="1"/>
  <mergeCells count="37">
    <mergeCell ref="D27:D29"/>
    <mergeCell ref="D23:D25"/>
    <mergeCell ref="A1:B1"/>
    <mergeCell ref="A2:B2"/>
    <mergeCell ref="A3:B3"/>
    <mergeCell ref="A4:B4"/>
    <mergeCell ref="A6:Q6"/>
    <mergeCell ref="J11:J12"/>
    <mergeCell ref="K11:O11"/>
    <mergeCell ref="A9:C9"/>
    <mergeCell ref="A11:A12"/>
    <mergeCell ref="A7:Q7"/>
    <mergeCell ref="A48:C48"/>
    <mergeCell ref="A46:C46"/>
    <mergeCell ref="C28:C29"/>
    <mergeCell ref="C35:C37"/>
    <mergeCell ref="C40:C41"/>
    <mergeCell ref="A38:C38"/>
    <mergeCell ref="A21:C21"/>
    <mergeCell ref="A22:C22"/>
    <mergeCell ref="Q11:Q12"/>
    <mergeCell ref="A14:C14"/>
    <mergeCell ref="A8:C8"/>
    <mergeCell ref="P11:P12"/>
    <mergeCell ref="E11:I11"/>
    <mergeCell ref="B11:B12"/>
    <mergeCell ref="C11:C12"/>
    <mergeCell ref="A51:G51"/>
    <mergeCell ref="A30:C30"/>
    <mergeCell ref="A26:C26"/>
    <mergeCell ref="A34:C34"/>
    <mergeCell ref="C17:C18"/>
    <mergeCell ref="C31:C32"/>
    <mergeCell ref="A42:C42"/>
    <mergeCell ref="A50:B50"/>
    <mergeCell ref="A44:C44"/>
    <mergeCell ref="A47:C47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50" zoomScaleNormal="75" zoomScaleSheetLayoutView="50" zoomScalePageLayoutView="0" workbookViewId="0" topLeftCell="A4">
      <selection activeCell="D24" sqref="D24"/>
    </sheetView>
  </sheetViews>
  <sheetFormatPr defaultColWidth="9.140625" defaultRowHeight="12.75"/>
  <cols>
    <col min="1" max="1" width="22.8515625" style="3" customWidth="1"/>
    <col min="2" max="2" width="92.140625" style="4" customWidth="1"/>
    <col min="3" max="3" width="42.00390625" style="387" customWidth="1"/>
    <col min="4" max="4" width="49.140625" style="387" customWidth="1"/>
    <col min="5" max="9" width="10.7109375" style="4" customWidth="1"/>
    <col min="10" max="10" width="13.140625" style="4" customWidth="1"/>
    <col min="11" max="13" width="10.7109375" style="4" customWidth="1"/>
    <col min="14" max="14" width="12.8515625" style="4" customWidth="1"/>
    <col min="15" max="15" width="10.7109375" style="4" customWidth="1"/>
    <col min="16" max="16" width="14.00390625" style="4" customWidth="1"/>
    <col min="17" max="17" width="13.7109375" style="4" customWidth="1"/>
    <col min="18" max="18" width="17.421875" style="4" customWidth="1"/>
    <col min="19" max="16384" width="9.140625" style="4" customWidth="1"/>
  </cols>
  <sheetData>
    <row r="1" spans="1:4" ht="33" customHeight="1">
      <c r="A1" s="620" t="s">
        <v>13</v>
      </c>
      <c r="B1" s="620"/>
      <c r="C1" s="388"/>
      <c r="D1" s="388"/>
    </row>
    <row r="2" spans="1:4" ht="27" customHeight="1">
      <c r="A2" s="620" t="s">
        <v>20</v>
      </c>
      <c r="B2" s="620"/>
      <c r="C2" s="388"/>
      <c r="D2" s="388"/>
    </row>
    <row r="3" spans="1:4" ht="40.5" customHeight="1">
      <c r="A3" s="620" t="s">
        <v>21</v>
      </c>
      <c r="B3" s="620"/>
      <c r="C3" s="388"/>
      <c r="D3" s="388"/>
    </row>
    <row r="4" spans="1:4" ht="33" customHeight="1">
      <c r="A4" s="620" t="s">
        <v>168</v>
      </c>
      <c r="B4" s="620"/>
      <c r="C4" s="388"/>
      <c r="D4" s="388"/>
    </row>
    <row r="5" spans="2:4" ht="23.25">
      <c r="B5" s="18"/>
      <c r="C5" s="388"/>
      <c r="D5" s="388"/>
    </row>
    <row r="6" spans="1:18" ht="33.75" customHeight="1">
      <c r="A6" s="644" t="s">
        <v>176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</row>
    <row r="7" spans="1:18" ht="46.5" customHeight="1">
      <c r="A7" s="644" t="s">
        <v>228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</row>
    <row r="8" spans="1:17" s="145" customFormat="1" ht="36.75" customHeight="1">
      <c r="A8" s="647" t="s">
        <v>244</v>
      </c>
      <c r="B8" s="647"/>
      <c r="C8" s="647"/>
      <c r="D8" s="289"/>
      <c r="E8" s="170"/>
      <c r="F8" s="170"/>
      <c r="G8" s="170"/>
      <c r="H8" s="55"/>
      <c r="I8" s="55"/>
      <c r="J8" s="55"/>
      <c r="K8" s="55"/>
      <c r="L8" s="170"/>
      <c r="M8" s="170"/>
      <c r="N8" s="170"/>
      <c r="O8" s="170"/>
      <c r="P8" s="170"/>
      <c r="Q8" s="170"/>
    </row>
    <row r="9" spans="1:17" s="145" customFormat="1" ht="33.75" customHeight="1">
      <c r="A9" s="647" t="s">
        <v>245</v>
      </c>
      <c r="B9" s="647"/>
      <c r="C9" s="647"/>
      <c r="D9" s="289" t="s">
        <v>278</v>
      </c>
      <c r="E9" s="170"/>
      <c r="F9" s="170"/>
      <c r="G9" s="170"/>
      <c r="H9" s="55"/>
      <c r="I9" s="55"/>
      <c r="J9" s="55"/>
      <c r="K9" s="55"/>
      <c r="L9" s="170"/>
      <c r="M9" s="170"/>
      <c r="N9" s="170"/>
      <c r="O9" s="170"/>
      <c r="P9" s="170"/>
      <c r="Q9" s="170"/>
    </row>
    <row r="10" spans="1:17" ht="18.75" thickBot="1">
      <c r="A10" s="2"/>
      <c r="B10" s="6"/>
      <c r="C10" s="389"/>
      <c r="D10" s="38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ht="46.5" customHeight="1" thickBot="1">
      <c r="A11" s="648" t="s">
        <v>0</v>
      </c>
      <c r="B11" s="648" t="s">
        <v>14</v>
      </c>
      <c r="C11" s="655" t="s">
        <v>5</v>
      </c>
      <c r="D11" s="756"/>
      <c r="E11" s="657" t="s">
        <v>9</v>
      </c>
      <c r="F11" s="658"/>
      <c r="G11" s="658"/>
      <c r="H11" s="658"/>
      <c r="I11" s="659"/>
      <c r="J11" s="660" t="s">
        <v>1</v>
      </c>
      <c r="K11" s="657" t="s">
        <v>177</v>
      </c>
      <c r="L11" s="658"/>
      <c r="M11" s="658"/>
      <c r="N11" s="658"/>
      <c r="O11" s="659"/>
      <c r="P11" s="653" t="s">
        <v>1</v>
      </c>
      <c r="Q11" s="651" t="s">
        <v>6</v>
      </c>
      <c r="R11" s="665" t="s">
        <v>8</v>
      </c>
    </row>
    <row r="12" spans="1:18" ht="123" customHeight="1" thickBot="1">
      <c r="A12" s="649"/>
      <c r="B12" s="649"/>
      <c r="C12" s="656"/>
      <c r="D12" s="757" t="s">
        <v>275</v>
      </c>
      <c r="E12" s="438" t="s">
        <v>10</v>
      </c>
      <c r="F12" s="439" t="s">
        <v>11</v>
      </c>
      <c r="G12" s="439"/>
      <c r="H12" s="439" t="s">
        <v>12</v>
      </c>
      <c r="I12" s="440" t="s">
        <v>7</v>
      </c>
      <c r="J12" s="661"/>
      <c r="K12" s="441" t="s">
        <v>10</v>
      </c>
      <c r="L12" s="439" t="s">
        <v>11</v>
      </c>
      <c r="M12" s="439"/>
      <c r="N12" s="439" t="s">
        <v>12</v>
      </c>
      <c r="O12" s="442" t="s">
        <v>7</v>
      </c>
      <c r="P12" s="654"/>
      <c r="Q12" s="652"/>
      <c r="R12" s="666"/>
    </row>
    <row r="13" spans="1:18" ht="34.5" customHeight="1" thickBot="1">
      <c r="A13" s="667" t="s">
        <v>25</v>
      </c>
      <c r="B13" s="668"/>
      <c r="C13" s="668"/>
      <c r="D13" s="753"/>
      <c r="E13" s="433"/>
      <c r="F13" s="434"/>
      <c r="G13" s="434"/>
      <c r="H13" s="434"/>
      <c r="I13" s="435"/>
      <c r="J13" s="383"/>
      <c r="K13" s="436"/>
      <c r="L13" s="437"/>
      <c r="M13" s="437"/>
      <c r="N13" s="434"/>
      <c r="O13" s="435"/>
      <c r="P13" s="215"/>
      <c r="Q13" s="33"/>
      <c r="R13" s="30"/>
    </row>
    <row r="14" spans="1:18" ht="37.5" customHeight="1">
      <c r="A14" s="186" t="s">
        <v>26</v>
      </c>
      <c r="B14" s="226" t="s">
        <v>27</v>
      </c>
      <c r="C14" s="645" t="s">
        <v>53</v>
      </c>
      <c r="D14" s="733" t="s">
        <v>283</v>
      </c>
      <c r="E14" s="147">
        <v>24</v>
      </c>
      <c r="F14" s="148">
        <v>30</v>
      </c>
      <c r="G14" s="148"/>
      <c r="H14" s="148">
        <f>E14+F14</f>
        <v>54</v>
      </c>
      <c r="I14" s="149">
        <f>H14/16</f>
        <v>3.375</v>
      </c>
      <c r="J14" s="281" t="s">
        <v>18</v>
      </c>
      <c r="K14" s="147">
        <v>14</v>
      </c>
      <c r="L14" s="148">
        <v>46</v>
      </c>
      <c r="M14" s="150"/>
      <c r="N14" s="150">
        <f aca="true" t="shared" si="0" ref="N14:N21">K14+L14</f>
        <v>60</v>
      </c>
      <c r="O14" s="149">
        <f>N14/23</f>
        <v>2.608695652173913</v>
      </c>
      <c r="P14" s="281" t="s">
        <v>17</v>
      </c>
      <c r="Q14" s="158">
        <f>R14</f>
        <v>114</v>
      </c>
      <c r="R14" s="161">
        <f aca="true" t="shared" si="1" ref="R14:R22">N14+H14</f>
        <v>114</v>
      </c>
    </row>
    <row r="15" spans="1:18" ht="45" customHeight="1">
      <c r="A15" s="235" t="s">
        <v>28</v>
      </c>
      <c r="B15" s="233" t="s">
        <v>29</v>
      </c>
      <c r="C15" s="646"/>
      <c r="D15" s="759"/>
      <c r="E15" s="37">
        <v>14</v>
      </c>
      <c r="F15" s="20">
        <v>24</v>
      </c>
      <c r="G15" s="20"/>
      <c r="H15" s="20">
        <f>E15+F15</f>
        <v>38</v>
      </c>
      <c r="I15" s="38">
        <f aca="true" t="shared" si="2" ref="I15:I26">H15/16</f>
        <v>2.375</v>
      </c>
      <c r="J15" s="281" t="s">
        <v>18</v>
      </c>
      <c r="K15" s="37">
        <v>9</v>
      </c>
      <c r="L15" s="20">
        <v>30</v>
      </c>
      <c r="M15" s="151"/>
      <c r="N15" s="151">
        <f t="shared" si="0"/>
        <v>39</v>
      </c>
      <c r="O15" s="38">
        <f>N15/23</f>
        <v>1.6956521739130435</v>
      </c>
      <c r="P15" s="281" t="s">
        <v>18</v>
      </c>
      <c r="Q15" s="159">
        <f aca="true" t="shared" si="3" ref="Q15:Q31">R15</f>
        <v>77</v>
      </c>
      <c r="R15" s="162">
        <f t="shared" si="1"/>
        <v>77</v>
      </c>
    </row>
    <row r="16" spans="1:18" ht="38.25" customHeight="1">
      <c r="A16" s="235" t="s">
        <v>30</v>
      </c>
      <c r="B16" s="233" t="s">
        <v>233</v>
      </c>
      <c r="C16" s="252" t="s">
        <v>198</v>
      </c>
      <c r="D16" s="252" t="s">
        <v>284</v>
      </c>
      <c r="E16" s="37">
        <v>2</v>
      </c>
      <c r="F16" s="20">
        <v>38</v>
      </c>
      <c r="G16" s="20"/>
      <c r="H16" s="20">
        <f>E16+F16</f>
        <v>40</v>
      </c>
      <c r="I16" s="38">
        <f t="shared" si="2"/>
        <v>2.5</v>
      </c>
      <c r="J16" s="282" t="s">
        <v>18</v>
      </c>
      <c r="K16" s="37">
        <v>2</v>
      </c>
      <c r="L16" s="20">
        <v>42</v>
      </c>
      <c r="M16" s="151"/>
      <c r="N16" s="151">
        <f t="shared" si="0"/>
        <v>44</v>
      </c>
      <c r="O16" s="38">
        <f aca="true" t="shared" si="4" ref="O16:O31">N16/23</f>
        <v>1.9130434782608696</v>
      </c>
      <c r="P16" s="282" t="s">
        <v>18</v>
      </c>
      <c r="Q16" s="159">
        <f t="shared" si="3"/>
        <v>84</v>
      </c>
      <c r="R16" s="162">
        <f t="shared" si="1"/>
        <v>84</v>
      </c>
    </row>
    <row r="17" spans="1:18" ht="42" customHeight="1">
      <c r="A17" s="235" t="s">
        <v>31</v>
      </c>
      <c r="B17" s="233" t="s">
        <v>16</v>
      </c>
      <c r="C17" s="252" t="s">
        <v>282</v>
      </c>
      <c r="D17" s="252" t="s">
        <v>285</v>
      </c>
      <c r="E17" s="37">
        <v>50</v>
      </c>
      <c r="F17" s="20"/>
      <c r="G17" s="20"/>
      <c r="H17" s="20">
        <f>E17+F17</f>
        <v>50</v>
      </c>
      <c r="I17" s="38">
        <f t="shared" si="2"/>
        <v>3.125</v>
      </c>
      <c r="J17" s="282" t="s">
        <v>18</v>
      </c>
      <c r="K17" s="37">
        <v>22</v>
      </c>
      <c r="L17" s="20">
        <v>40</v>
      </c>
      <c r="M17" s="151"/>
      <c r="N17" s="151">
        <f t="shared" si="0"/>
        <v>62</v>
      </c>
      <c r="O17" s="38">
        <f t="shared" si="4"/>
        <v>2.6956521739130435</v>
      </c>
      <c r="P17" s="282" t="s">
        <v>18</v>
      </c>
      <c r="Q17" s="159">
        <f t="shared" si="3"/>
        <v>112</v>
      </c>
      <c r="R17" s="162">
        <f t="shared" si="1"/>
        <v>112</v>
      </c>
    </row>
    <row r="18" spans="1:18" ht="43.5" customHeight="1">
      <c r="A18" s="235" t="s">
        <v>32</v>
      </c>
      <c r="B18" s="233" t="s">
        <v>2</v>
      </c>
      <c r="C18" s="252" t="s">
        <v>56</v>
      </c>
      <c r="D18" s="252" t="s">
        <v>276</v>
      </c>
      <c r="E18" s="37">
        <v>2</v>
      </c>
      <c r="F18" s="20">
        <v>32</v>
      </c>
      <c r="G18" s="20"/>
      <c r="H18" s="20">
        <f>E18+F18</f>
        <v>34</v>
      </c>
      <c r="I18" s="38">
        <f t="shared" si="2"/>
        <v>2.125</v>
      </c>
      <c r="J18" s="282" t="s">
        <v>18</v>
      </c>
      <c r="K18" s="37"/>
      <c r="L18" s="20">
        <v>46</v>
      </c>
      <c r="M18" s="151"/>
      <c r="N18" s="151">
        <f t="shared" si="0"/>
        <v>46</v>
      </c>
      <c r="O18" s="38">
        <f t="shared" si="4"/>
        <v>2</v>
      </c>
      <c r="P18" s="282" t="s">
        <v>18</v>
      </c>
      <c r="Q18" s="159">
        <f t="shared" si="3"/>
        <v>80</v>
      </c>
      <c r="R18" s="162">
        <f t="shared" si="1"/>
        <v>80</v>
      </c>
    </row>
    <row r="19" spans="1:18" ht="37.5" customHeight="1">
      <c r="A19" s="235" t="s">
        <v>33</v>
      </c>
      <c r="B19" s="233" t="s">
        <v>34</v>
      </c>
      <c r="C19" s="252" t="s">
        <v>57</v>
      </c>
      <c r="D19" s="252" t="s">
        <v>286</v>
      </c>
      <c r="E19" s="37"/>
      <c r="F19" s="20"/>
      <c r="G19" s="20"/>
      <c r="H19" s="20"/>
      <c r="I19" s="38"/>
      <c r="J19" s="282"/>
      <c r="K19" s="37">
        <v>24</v>
      </c>
      <c r="L19" s="20">
        <v>48</v>
      </c>
      <c r="M19" s="151"/>
      <c r="N19" s="151">
        <f t="shared" si="0"/>
        <v>72</v>
      </c>
      <c r="O19" s="38">
        <f t="shared" si="4"/>
        <v>3.130434782608696</v>
      </c>
      <c r="P19" s="282" t="s">
        <v>18</v>
      </c>
      <c r="Q19" s="159">
        <f t="shared" si="3"/>
        <v>72</v>
      </c>
      <c r="R19" s="162">
        <f t="shared" si="1"/>
        <v>72</v>
      </c>
    </row>
    <row r="20" spans="1:18" ht="34.5" customHeight="1">
      <c r="A20" s="235" t="s">
        <v>35</v>
      </c>
      <c r="B20" s="233" t="s">
        <v>36</v>
      </c>
      <c r="C20" s="252" t="s">
        <v>154</v>
      </c>
      <c r="D20" s="251" t="s">
        <v>287</v>
      </c>
      <c r="E20" s="46">
        <v>30</v>
      </c>
      <c r="F20" s="20">
        <v>30</v>
      </c>
      <c r="G20" s="20"/>
      <c r="H20" s="20">
        <f>E20+F20</f>
        <v>60</v>
      </c>
      <c r="I20" s="38">
        <f t="shared" si="2"/>
        <v>3.75</v>
      </c>
      <c r="J20" s="282" t="s">
        <v>18</v>
      </c>
      <c r="K20" s="37">
        <v>16</v>
      </c>
      <c r="L20" s="20">
        <v>20</v>
      </c>
      <c r="M20" s="151"/>
      <c r="N20" s="151">
        <f t="shared" si="0"/>
        <v>36</v>
      </c>
      <c r="O20" s="38">
        <f t="shared" si="4"/>
        <v>1.565217391304348</v>
      </c>
      <c r="P20" s="282" t="s">
        <v>17</v>
      </c>
      <c r="Q20" s="159">
        <f t="shared" si="3"/>
        <v>96</v>
      </c>
      <c r="R20" s="162">
        <f t="shared" si="1"/>
        <v>96</v>
      </c>
    </row>
    <row r="21" spans="1:18" ht="39" customHeight="1">
      <c r="A21" s="235" t="s">
        <v>37</v>
      </c>
      <c r="B21" s="233" t="s">
        <v>38</v>
      </c>
      <c r="C21" s="252" t="s">
        <v>115</v>
      </c>
      <c r="D21" s="252" t="s">
        <v>288</v>
      </c>
      <c r="E21" s="37">
        <v>30</v>
      </c>
      <c r="F21" s="20">
        <v>40</v>
      </c>
      <c r="G21" s="20"/>
      <c r="H21" s="20">
        <f>E21+F21</f>
        <v>70</v>
      </c>
      <c r="I21" s="38">
        <f t="shared" si="2"/>
        <v>4.375</v>
      </c>
      <c r="J21" s="282" t="s">
        <v>22</v>
      </c>
      <c r="K21" s="37">
        <v>36</v>
      </c>
      <c r="L21" s="20">
        <v>74</v>
      </c>
      <c r="M21" s="151"/>
      <c r="N21" s="151">
        <f t="shared" si="0"/>
        <v>110</v>
      </c>
      <c r="O21" s="38">
        <f t="shared" si="4"/>
        <v>4.782608695652174</v>
      </c>
      <c r="P21" s="282" t="s">
        <v>67</v>
      </c>
      <c r="Q21" s="159">
        <f t="shared" si="3"/>
        <v>180</v>
      </c>
      <c r="R21" s="162">
        <f t="shared" si="1"/>
        <v>180</v>
      </c>
    </row>
    <row r="22" spans="1:18" ht="42" customHeight="1" thickBot="1">
      <c r="A22" s="236" t="s">
        <v>116</v>
      </c>
      <c r="B22" s="430" t="s">
        <v>39</v>
      </c>
      <c r="C22" s="253" t="s">
        <v>58</v>
      </c>
      <c r="D22" s="253" t="s">
        <v>289</v>
      </c>
      <c r="E22" s="44">
        <v>20</v>
      </c>
      <c r="F22" s="22">
        <v>52</v>
      </c>
      <c r="G22" s="22"/>
      <c r="H22" s="22">
        <f>E22+F22</f>
        <v>72</v>
      </c>
      <c r="I22" s="50">
        <f t="shared" si="2"/>
        <v>4.5</v>
      </c>
      <c r="J22" s="281" t="s">
        <v>17</v>
      </c>
      <c r="K22" s="43"/>
      <c r="L22" s="27"/>
      <c r="M22" s="152"/>
      <c r="N22" s="152"/>
      <c r="O22" s="50"/>
      <c r="P22" s="281"/>
      <c r="Q22" s="160">
        <f t="shared" si="3"/>
        <v>72</v>
      </c>
      <c r="R22" s="163">
        <f t="shared" si="1"/>
        <v>72</v>
      </c>
    </row>
    <row r="23" spans="1:18" ht="34.5" customHeight="1" thickBot="1">
      <c r="A23" s="662" t="s">
        <v>40</v>
      </c>
      <c r="B23" s="663"/>
      <c r="C23" s="664"/>
      <c r="D23" s="548"/>
      <c r="E23" s="25"/>
      <c r="F23" s="26"/>
      <c r="G23" s="26"/>
      <c r="H23" s="26"/>
      <c r="I23" s="51"/>
      <c r="J23" s="219"/>
      <c r="K23" s="25"/>
      <c r="L23" s="26"/>
      <c r="M23" s="155"/>
      <c r="N23" s="155"/>
      <c r="O23" s="51"/>
      <c r="P23" s="219"/>
      <c r="Q23" s="167"/>
      <c r="R23" s="164"/>
    </row>
    <row r="24" spans="1:18" ht="40.5" customHeight="1">
      <c r="A24" s="186" t="s">
        <v>41</v>
      </c>
      <c r="B24" s="226" t="s">
        <v>42</v>
      </c>
      <c r="C24" s="415" t="s">
        <v>234</v>
      </c>
      <c r="D24" s="754" t="s">
        <v>290</v>
      </c>
      <c r="E24" s="43">
        <v>30</v>
      </c>
      <c r="F24" s="27">
        <v>30</v>
      </c>
      <c r="G24" s="27"/>
      <c r="H24" s="27">
        <f>E24+F24</f>
        <v>60</v>
      </c>
      <c r="I24" s="149">
        <f t="shared" si="2"/>
        <v>3.75</v>
      </c>
      <c r="J24" s="282" t="s">
        <v>18</v>
      </c>
      <c r="K24" s="43">
        <v>40</v>
      </c>
      <c r="L24" s="27">
        <v>38</v>
      </c>
      <c r="M24" s="152"/>
      <c r="N24" s="152">
        <f>K24+L24</f>
        <v>78</v>
      </c>
      <c r="O24" s="52">
        <f t="shared" si="4"/>
        <v>3.391304347826087</v>
      </c>
      <c r="P24" s="220" t="s">
        <v>18</v>
      </c>
      <c r="Q24" s="160">
        <f t="shared" si="3"/>
        <v>138</v>
      </c>
      <c r="R24" s="163">
        <f>N24+H24</f>
        <v>138</v>
      </c>
    </row>
    <row r="25" spans="1:18" ht="46.5" customHeight="1">
      <c r="A25" s="235" t="s">
        <v>43</v>
      </c>
      <c r="B25" s="233" t="s">
        <v>236</v>
      </c>
      <c r="C25" s="250" t="s">
        <v>235</v>
      </c>
      <c r="D25" s="250" t="s">
        <v>278</v>
      </c>
      <c r="E25" s="37">
        <v>25</v>
      </c>
      <c r="F25" s="20">
        <v>20</v>
      </c>
      <c r="G25" s="20"/>
      <c r="H25" s="20">
        <f>E25+F25</f>
        <v>45</v>
      </c>
      <c r="I25" s="38">
        <f t="shared" si="2"/>
        <v>2.8125</v>
      </c>
      <c r="J25" s="282" t="s">
        <v>18</v>
      </c>
      <c r="K25" s="37">
        <v>15</v>
      </c>
      <c r="L25" s="20">
        <v>48</v>
      </c>
      <c r="M25" s="151"/>
      <c r="N25" s="151">
        <f>K25+L25</f>
        <v>63</v>
      </c>
      <c r="O25" s="38">
        <f t="shared" si="4"/>
        <v>2.739130434782609</v>
      </c>
      <c r="P25" s="216" t="s">
        <v>18</v>
      </c>
      <c r="Q25" s="159">
        <f t="shared" si="3"/>
        <v>108</v>
      </c>
      <c r="R25" s="162">
        <f>N25+H25</f>
        <v>108</v>
      </c>
    </row>
    <row r="26" spans="1:18" ht="46.5" customHeight="1" thickBot="1">
      <c r="A26" s="236" t="s">
        <v>45</v>
      </c>
      <c r="B26" s="228" t="s">
        <v>46</v>
      </c>
      <c r="C26" s="416" t="s">
        <v>60</v>
      </c>
      <c r="D26" s="755" t="s">
        <v>277</v>
      </c>
      <c r="E26" s="44">
        <v>40</v>
      </c>
      <c r="F26" s="22">
        <v>13</v>
      </c>
      <c r="G26" s="22"/>
      <c r="H26" s="22">
        <f>E26+F26</f>
        <v>53</v>
      </c>
      <c r="I26" s="49">
        <f t="shared" si="2"/>
        <v>3.3125</v>
      </c>
      <c r="J26" s="282" t="s">
        <v>18</v>
      </c>
      <c r="K26" s="43"/>
      <c r="L26" s="27">
        <v>36</v>
      </c>
      <c r="M26" s="152"/>
      <c r="N26" s="153">
        <f>K26+L26</f>
        <v>36</v>
      </c>
      <c r="O26" s="50">
        <f t="shared" si="4"/>
        <v>1.565217391304348</v>
      </c>
      <c r="P26" s="220" t="s">
        <v>17</v>
      </c>
      <c r="Q26" s="160">
        <f t="shared" si="3"/>
        <v>89</v>
      </c>
      <c r="R26" s="163">
        <f>N26+H26</f>
        <v>89</v>
      </c>
    </row>
    <row r="27" spans="1:18" ht="37.5" customHeight="1" thickBot="1">
      <c r="A27" s="591" t="s">
        <v>47</v>
      </c>
      <c r="B27" s="592"/>
      <c r="C27" s="592"/>
      <c r="D27" s="548"/>
      <c r="E27" s="45"/>
      <c r="F27" s="31"/>
      <c r="G27" s="31"/>
      <c r="H27" s="26"/>
      <c r="I27" s="51"/>
      <c r="J27" s="221"/>
      <c r="K27" s="45"/>
      <c r="L27" s="31"/>
      <c r="M27" s="154"/>
      <c r="N27" s="154"/>
      <c r="O27" s="51"/>
      <c r="P27" s="221"/>
      <c r="Q27" s="168"/>
      <c r="R27" s="165"/>
    </row>
    <row r="28" spans="1:18" s="387" customFormat="1" ht="43.5" customHeight="1" thickBot="1">
      <c r="A28" s="431" t="s">
        <v>48</v>
      </c>
      <c r="B28" s="432" t="s">
        <v>49</v>
      </c>
      <c r="C28" s="417" t="s">
        <v>235</v>
      </c>
      <c r="D28" s="253" t="s">
        <v>278</v>
      </c>
      <c r="E28" s="256"/>
      <c r="F28" s="257"/>
      <c r="G28" s="257"/>
      <c r="H28" s="257"/>
      <c r="I28" s="266"/>
      <c r="J28" s="220"/>
      <c r="K28" s="256">
        <v>20</v>
      </c>
      <c r="L28" s="257">
        <v>30</v>
      </c>
      <c r="M28" s="422"/>
      <c r="N28" s="422">
        <f>K28+L28</f>
        <v>50</v>
      </c>
      <c r="O28" s="266">
        <f t="shared" si="4"/>
        <v>2.1739130434782608</v>
      </c>
      <c r="P28" s="282" t="s">
        <v>18</v>
      </c>
      <c r="Q28" s="423">
        <f t="shared" si="3"/>
        <v>50</v>
      </c>
      <c r="R28" s="424">
        <f>N28+H28</f>
        <v>50</v>
      </c>
    </row>
    <row r="29" spans="1:18" ht="31.5" customHeight="1" thickBot="1">
      <c r="A29" s="581" t="s">
        <v>50</v>
      </c>
      <c r="B29" s="582"/>
      <c r="C29" s="582"/>
      <c r="D29" s="547"/>
      <c r="E29" s="25"/>
      <c r="F29" s="26"/>
      <c r="G29" s="26"/>
      <c r="H29" s="26"/>
      <c r="I29" s="51"/>
      <c r="J29" s="219"/>
      <c r="K29" s="25"/>
      <c r="L29" s="26"/>
      <c r="M29" s="155"/>
      <c r="N29" s="155"/>
      <c r="O29" s="51"/>
      <c r="P29" s="219"/>
      <c r="Q29" s="167"/>
      <c r="R29" s="164"/>
    </row>
    <row r="30" spans="1:18" ht="40.5" customHeight="1">
      <c r="A30" s="186" t="s">
        <v>23</v>
      </c>
      <c r="B30" s="226" t="s">
        <v>51</v>
      </c>
      <c r="C30" s="418" t="s">
        <v>155</v>
      </c>
      <c r="D30" s="251" t="s">
        <v>291</v>
      </c>
      <c r="E30" s="46"/>
      <c r="F30" s="23"/>
      <c r="G30" s="27"/>
      <c r="H30" s="27"/>
      <c r="I30" s="52"/>
      <c r="J30" s="220"/>
      <c r="K30" s="43">
        <v>28</v>
      </c>
      <c r="L30" s="27">
        <v>28</v>
      </c>
      <c r="M30" s="152"/>
      <c r="N30" s="152">
        <f>K30+L30</f>
        <v>56</v>
      </c>
      <c r="O30" s="52">
        <f t="shared" si="4"/>
        <v>2.4347826086956523</v>
      </c>
      <c r="P30" s="220" t="s">
        <v>67</v>
      </c>
      <c r="Q30" s="160">
        <f t="shared" si="3"/>
        <v>56</v>
      </c>
      <c r="R30" s="163">
        <f>N30+H30</f>
        <v>56</v>
      </c>
    </row>
    <row r="31" spans="1:18" ht="42" customHeight="1" thickBot="1">
      <c r="A31" s="236" t="s">
        <v>19</v>
      </c>
      <c r="B31" s="228" t="s">
        <v>52</v>
      </c>
      <c r="C31" s="260" t="s">
        <v>63</v>
      </c>
      <c r="D31" s="755" t="s">
        <v>292</v>
      </c>
      <c r="E31" s="44"/>
      <c r="F31" s="22"/>
      <c r="G31" s="22"/>
      <c r="H31" s="22"/>
      <c r="I31" s="49"/>
      <c r="J31" s="217"/>
      <c r="K31" s="44">
        <v>34</v>
      </c>
      <c r="L31" s="22">
        <v>42</v>
      </c>
      <c r="M31" s="153"/>
      <c r="N31" s="153">
        <f>K31+L31</f>
        <v>76</v>
      </c>
      <c r="O31" s="50">
        <f t="shared" si="4"/>
        <v>3.3043478260869565</v>
      </c>
      <c r="P31" s="217" t="s">
        <v>17</v>
      </c>
      <c r="Q31" s="169">
        <f t="shared" si="3"/>
        <v>76</v>
      </c>
      <c r="R31" s="166">
        <f>N31+H31</f>
        <v>76</v>
      </c>
    </row>
    <row r="32" spans="1:18" ht="48" customHeight="1" thickBot="1">
      <c r="A32" s="628" t="s">
        <v>4</v>
      </c>
      <c r="B32" s="629"/>
      <c r="C32" s="380"/>
      <c r="D32" s="550"/>
      <c r="E32" s="427">
        <f>SUM(E14:E31)</f>
        <v>267</v>
      </c>
      <c r="F32" s="428">
        <f>SUM(F14:F31)</f>
        <v>309</v>
      </c>
      <c r="G32" s="428">
        <f>SUM(G14:G31)</f>
        <v>0</v>
      </c>
      <c r="H32" s="428">
        <f>SUM(H14:H31)</f>
        <v>576</v>
      </c>
      <c r="I32" s="428">
        <f>SUM(I14:I31)</f>
        <v>36</v>
      </c>
      <c r="J32" s="425"/>
      <c r="K32" s="429">
        <f>SUM(K14:K31)</f>
        <v>260</v>
      </c>
      <c r="L32" s="428">
        <f>SUM(L14:L31)</f>
        <v>568</v>
      </c>
      <c r="M32" s="428">
        <f>SUM(M14:M31)</f>
        <v>0</v>
      </c>
      <c r="N32" s="428">
        <f>SUM(N14:N31)</f>
        <v>828</v>
      </c>
      <c r="O32" s="443">
        <f>SUM(O14:O31)</f>
        <v>36</v>
      </c>
      <c r="P32" s="425"/>
      <c r="Q32" s="381">
        <f>N32+H32</f>
        <v>1404</v>
      </c>
      <c r="R32" s="426">
        <f>N32+H32</f>
        <v>1404</v>
      </c>
    </row>
    <row r="33" spans="1:18" ht="20.25" customHeight="1">
      <c r="A33" s="8"/>
      <c r="B33" s="9"/>
      <c r="C33" s="419"/>
      <c r="D33" s="419"/>
      <c r="E33" s="9"/>
      <c r="F33" s="9"/>
      <c r="G33" s="9"/>
      <c r="H33" s="8"/>
      <c r="I33" s="8"/>
      <c r="J33" s="7"/>
      <c r="K33" s="7"/>
      <c r="L33" s="7"/>
      <c r="M33" s="7"/>
      <c r="N33" s="7"/>
      <c r="O33" s="7"/>
      <c r="P33" s="7"/>
      <c r="Q33" s="7"/>
      <c r="R33" s="7"/>
    </row>
    <row r="34" spans="1:18" ht="33" customHeight="1">
      <c r="A34" s="621" t="s">
        <v>179</v>
      </c>
      <c r="B34" s="621"/>
      <c r="C34" s="621"/>
      <c r="D34" s="561"/>
      <c r="E34" s="9"/>
      <c r="F34" s="9"/>
      <c r="G34" s="9"/>
      <c r="H34" s="9"/>
      <c r="I34" s="9"/>
      <c r="J34" s="12"/>
      <c r="K34" s="12"/>
      <c r="L34" s="12"/>
      <c r="M34" s="12"/>
      <c r="N34" s="7"/>
      <c r="O34" s="7"/>
      <c r="P34" s="7"/>
      <c r="Q34" s="7"/>
      <c r="R34" s="7"/>
    </row>
    <row r="35" spans="1:18" ht="37.5" customHeight="1">
      <c r="A35" s="11"/>
      <c r="B35" s="9"/>
      <c r="C35" s="420"/>
      <c r="D35" s="420"/>
      <c r="E35" s="9"/>
      <c r="F35" s="9"/>
      <c r="G35" s="9"/>
      <c r="H35" s="9"/>
      <c r="I35" s="9"/>
      <c r="J35" s="14"/>
      <c r="K35" s="13"/>
      <c r="L35" s="14"/>
      <c r="M35" s="14"/>
      <c r="N35" s="13"/>
      <c r="O35" s="13"/>
      <c r="P35" s="7"/>
      <c r="Q35" s="7"/>
      <c r="R35" s="7"/>
    </row>
    <row r="36" spans="1:18" ht="14.25" customHeight="1">
      <c r="A36" s="11"/>
      <c r="B36" s="9"/>
      <c r="C36" s="420"/>
      <c r="D36" s="420"/>
      <c r="E36" s="9"/>
      <c r="F36" s="9"/>
      <c r="G36" s="9"/>
      <c r="H36" s="9"/>
      <c r="I36" s="9"/>
      <c r="J36" s="15"/>
      <c r="K36" s="9"/>
      <c r="L36" s="15"/>
      <c r="M36" s="15"/>
      <c r="N36" s="7"/>
      <c r="O36" s="7"/>
      <c r="P36" s="7"/>
      <c r="Q36" s="7"/>
      <c r="R36" s="7"/>
    </row>
    <row r="37" spans="1:18" ht="12" customHeight="1">
      <c r="A37" s="11"/>
      <c r="B37" s="16"/>
      <c r="C37" s="421"/>
      <c r="D37" s="421"/>
      <c r="E37" s="16"/>
      <c r="F37" s="16"/>
      <c r="G37" s="16"/>
      <c r="H37" s="16"/>
      <c r="I37" s="16"/>
      <c r="J37" s="15"/>
      <c r="K37" s="7"/>
      <c r="L37" s="17"/>
      <c r="M37" s="17"/>
      <c r="N37" s="7"/>
      <c r="O37" s="7"/>
      <c r="P37" s="7"/>
      <c r="Q37" s="7"/>
      <c r="R37" s="7"/>
    </row>
    <row r="38" spans="1:18" ht="38.25" customHeight="1">
      <c r="A38" s="611" t="s">
        <v>178</v>
      </c>
      <c r="B38" s="611"/>
      <c r="C38" s="611"/>
      <c r="D38" s="611"/>
      <c r="E38" s="611"/>
      <c r="F38" s="611"/>
      <c r="G38" s="146"/>
      <c r="H38" s="13"/>
      <c r="I38" s="13"/>
      <c r="J38" s="7"/>
      <c r="K38" s="7"/>
      <c r="L38" s="7"/>
      <c r="M38" s="7"/>
      <c r="N38" s="7"/>
      <c r="O38" s="7"/>
      <c r="P38" s="7"/>
      <c r="Q38" s="7"/>
      <c r="R38" s="7"/>
    </row>
    <row r="39" spans="1:18" ht="6" customHeight="1">
      <c r="A39" s="11"/>
      <c r="B39" s="650"/>
      <c r="C39" s="650"/>
      <c r="D39" s="650"/>
      <c r="E39" s="650"/>
      <c r="F39" s="650"/>
      <c r="G39" s="13"/>
      <c r="H39" s="16"/>
      <c r="I39" s="16"/>
      <c r="J39" s="7"/>
      <c r="K39" s="7"/>
      <c r="L39" s="7"/>
      <c r="M39" s="7"/>
      <c r="N39" s="7"/>
      <c r="O39" s="7"/>
      <c r="P39" s="7"/>
      <c r="Q39" s="7"/>
      <c r="R39" s="7"/>
    </row>
    <row r="40" spans="1:18" ht="30" customHeight="1">
      <c r="A40" s="611" t="s">
        <v>241</v>
      </c>
      <c r="B40" s="611"/>
      <c r="C40" s="611"/>
      <c r="D40" s="611"/>
      <c r="E40" s="611"/>
      <c r="F40" s="611"/>
      <c r="G40" s="146"/>
      <c r="H40" s="13"/>
      <c r="I40" s="13"/>
      <c r="J40" s="7"/>
      <c r="K40" s="7"/>
      <c r="L40" s="7"/>
      <c r="M40" s="7"/>
      <c r="N40" s="7"/>
      <c r="O40" s="7"/>
      <c r="P40" s="7"/>
      <c r="Q40" s="7"/>
      <c r="R40" s="7"/>
    </row>
    <row r="41" spans="1:18" ht="20.25">
      <c r="A41" s="11"/>
      <c r="B41" s="16"/>
      <c r="C41" s="421"/>
      <c r="D41" s="421"/>
      <c r="E41" s="16"/>
      <c r="F41" s="16"/>
      <c r="G41" s="16"/>
      <c r="H41" s="16"/>
      <c r="I41" s="16"/>
      <c r="J41" s="7"/>
      <c r="K41" s="7"/>
      <c r="L41" s="7"/>
      <c r="M41" s="7"/>
      <c r="N41" s="7"/>
      <c r="O41" s="7"/>
      <c r="P41" s="7"/>
      <c r="Q41" s="7"/>
      <c r="R41" s="7"/>
    </row>
  </sheetData>
  <sheetProtection selectLockedCells="1" selectUnlockedCells="1"/>
  <mergeCells count="28">
    <mergeCell ref="A29:C29"/>
    <mergeCell ref="A27:C27"/>
    <mergeCell ref="A23:C23"/>
    <mergeCell ref="A40:F40"/>
    <mergeCell ref="R11:R12"/>
    <mergeCell ref="A13:C13"/>
    <mergeCell ref="K11:O11"/>
    <mergeCell ref="D14:D15"/>
    <mergeCell ref="A8:C8"/>
    <mergeCell ref="A9:C9"/>
    <mergeCell ref="A11:A12"/>
    <mergeCell ref="B11:B12"/>
    <mergeCell ref="B39:F39"/>
    <mergeCell ref="Q11:Q12"/>
    <mergeCell ref="P11:P12"/>
    <mergeCell ref="C11:C12"/>
    <mergeCell ref="E11:I11"/>
    <mergeCell ref="J11:J12"/>
    <mergeCell ref="A6:R6"/>
    <mergeCell ref="A7:R7"/>
    <mergeCell ref="C14:C15"/>
    <mergeCell ref="A38:F38"/>
    <mergeCell ref="A1:B1"/>
    <mergeCell ref="A2:B2"/>
    <mergeCell ref="A3:B3"/>
    <mergeCell ref="A4:B4"/>
    <mergeCell ref="A34:C34"/>
    <mergeCell ref="A32:B32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50" zoomScaleNormal="75" zoomScaleSheetLayoutView="50" zoomScalePageLayoutView="0" workbookViewId="0" topLeftCell="A7">
      <selection activeCell="D24" sqref="D24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3" width="42.00390625" style="4" customWidth="1"/>
    <col min="4" max="4" width="52.00390625" style="4" customWidth="1"/>
    <col min="5" max="9" width="10.7109375" style="4" customWidth="1"/>
    <col min="10" max="10" width="13.140625" style="4" customWidth="1"/>
    <col min="11" max="13" width="10.7109375" style="4" customWidth="1"/>
    <col min="14" max="14" width="12.8515625" style="4" customWidth="1"/>
    <col min="15" max="15" width="10.7109375" style="4" customWidth="1"/>
    <col min="16" max="16" width="14.00390625" style="4" customWidth="1"/>
    <col min="17" max="17" width="13.7109375" style="4" customWidth="1"/>
    <col min="18" max="18" width="17.421875" style="4" customWidth="1"/>
    <col min="19" max="16384" width="9.140625" style="4" customWidth="1"/>
  </cols>
  <sheetData>
    <row r="1" spans="1:4" ht="33" customHeight="1">
      <c r="A1" s="620" t="s">
        <v>13</v>
      </c>
      <c r="B1" s="620"/>
      <c r="C1" s="1"/>
      <c r="D1" s="1"/>
    </row>
    <row r="2" spans="1:4" ht="27" customHeight="1">
      <c r="A2" s="620" t="s">
        <v>20</v>
      </c>
      <c r="B2" s="620"/>
      <c r="C2" s="1"/>
      <c r="D2" s="1"/>
    </row>
    <row r="3" spans="1:4" ht="40.5" customHeight="1">
      <c r="A3" s="620" t="s">
        <v>21</v>
      </c>
      <c r="B3" s="620"/>
      <c r="C3" s="1"/>
      <c r="D3" s="1"/>
    </row>
    <row r="4" spans="1:4" ht="33" customHeight="1">
      <c r="A4" s="620" t="s">
        <v>168</v>
      </c>
      <c r="B4" s="620"/>
      <c r="C4" s="1"/>
      <c r="D4" s="1"/>
    </row>
    <row r="5" spans="2:4" ht="23.25">
      <c r="B5" s="18"/>
      <c r="C5" s="1"/>
      <c r="D5" s="1"/>
    </row>
    <row r="6" spans="1:18" ht="44.25" customHeight="1">
      <c r="A6" s="638" t="s">
        <v>176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</row>
    <row r="7" spans="1:18" ht="45" customHeight="1">
      <c r="A7" s="677" t="s">
        <v>180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</row>
    <row r="8" spans="1:17" s="145" customFormat="1" ht="36.75" customHeight="1">
      <c r="A8" s="647" t="s">
        <v>247</v>
      </c>
      <c r="B8" s="647"/>
      <c r="C8" s="647"/>
      <c r="D8" s="289"/>
      <c r="E8" s="170"/>
      <c r="F8" s="170"/>
      <c r="G8" s="170"/>
      <c r="H8" s="55"/>
      <c r="I8" s="55"/>
      <c r="J8" s="55"/>
      <c r="K8" s="55"/>
      <c r="L8" s="170"/>
      <c r="M8" s="170"/>
      <c r="N8" s="170"/>
      <c r="O8" s="170"/>
      <c r="P8" s="170"/>
      <c r="Q8" s="170"/>
    </row>
    <row r="9" spans="1:17" s="145" customFormat="1" ht="33.75" customHeight="1">
      <c r="A9" s="647" t="s">
        <v>245</v>
      </c>
      <c r="B9" s="647"/>
      <c r="C9" s="647"/>
      <c r="D9" s="289" t="s">
        <v>278</v>
      </c>
      <c r="E9" s="170"/>
      <c r="F9" s="170"/>
      <c r="G9" s="170"/>
      <c r="H9" s="55"/>
      <c r="I9" s="55"/>
      <c r="J9" s="55"/>
      <c r="K9" s="55"/>
      <c r="L9" s="170"/>
      <c r="M9" s="170"/>
      <c r="N9" s="170"/>
      <c r="O9" s="170"/>
      <c r="P9" s="170"/>
      <c r="Q9" s="170"/>
    </row>
    <row r="10" spans="1:17" ht="18.75" thickBot="1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ht="43.5" customHeight="1" thickBot="1">
      <c r="A11" s="648" t="s">
        <v>0</v>
      </c>
      <c r="B11" s="648" t="s">
        <v>14</v>
      </c>
      <c r="C11" s="680" t="s">
        <v>5</v>
      </c>
      <c r="D11" s="763"/>
      <c r="E11" s="671" t="s">
        <v>9</v>
      </c>
      <c r="F11" s="682"/>
      <c r="G11" s="682"/>
      <c r="H11" s="682"/>
      <c r="I11" s="683"/>
      <c r="J11" s="669" t="s">
        <v>1</v>
      </c>
      <c r="K11" s="671" t="s">
        <v>24</v>
      </c>
      <c r="L11" s="672"/>
      <c r="M11" s="672"/>
      <c r="N11" s="672"/>
      <c r="O11" s="673"/>
      <c r="P11" s="669" t="s">
        <v>1</v>
      </c>
      <c r="Q11" s="651" t="s">
        <v>6</v>
      </c>
      <c r="R11" s="665" t="s">
        <v>8</v>
      </c>
    </row>
    <row r="12" spans="1:18" ht="113.25" customHeight="1" thickBot="1">
      <c r="A12" s="649"/>
      <c r="B12" s="649"/>
      <c r="C12" s="681"/>
      <c r="D12" s="764" t="s">
        <v>275</v>
      </c>
      <c r="E12" s="438" t="s">
        <v>10</v>
      </c>
      <c r="F12" s="439"/>
      <c r="G12" s="439" t="s">
        <v>11</v>
      </c>
      <c r="H12" s="439" t="s">
        <v>12</v>
      </c>
      <c r="I12" s="439" t="s">
        <v>7</v>
      </c>
      <c r="J12" s="670"/>
      <c r="K12" s="439" t="s">
        <v>10</v>
      </c>
      <c r="L12" s="439"/>
      <c r="M12" s="439" t="s">
        <v>11</v>
      </c>
      <c r="N12" s="439" t="s">
        <v>12</v>
      </c>
      <c r="O12" s="442" t="s">
        <v>7</v>
      </c>
      <c r="P12" s="674"/>
      <c r="Q12" s="652"/>
      <c r="R12" s="666"/>
    </row>
    <row r="13" spans="1:18" ht="34.5" customHeight="1" thickBot="1">
      <c r="A13" s="667" t="s">
        <v>25</v>
      </c>
      <c r="B13" s="668"/>
      <c r="C13" s="668"/>
      <c r="D13" s="753"/>
      <c r="E13" s="433"/>
      <c r="F13" s="434"/>
      <c r="G13" s="434"/>
      <c r="H13" s="434"/>
      <c r="I13" s="435"/>
      <c r="J13" s="383"/>
      <c r="K13" s="436"/>
      <c r="L13" s="434"/>
      <c r="M13" s="437"/>
      <c r="N13" s="434"/>
      <c r="O13" s="435"/>
      <c r="P13" s="215"/>
      <c r="Q13" s="33"/>
      <c r="R13" s="30"/>
    </row>
    <row r="14" spans="1:18" ht="37.5" customHeight="1">
      <c r="A14" s="186" t="s">
        <v>26</v>
      </c>
      <c r="B14" s="226" t="s">
        <v>27</v>
      </c>
      <c r="C14" s="678" t="s">
        <v>53</v>
      </c>
      <c r="D14" s="678" t="s">
        <v>283</v>
      </c>
      <c r="E14" s="147">
        <v>24</v>
      </c>
      <c r="F14" s="148"/>
      <c r="G14" s="148">
        <v>30</v>
      </c>
      <c r="H14" s="148">
        <f aca="true" t="shared" si="0" ref="H14:H26">E14+G14</f>
        <v>54</v>
      </c>
      <c r="I14" s="149">
        <f>H14/16</f>
        <v>3.375</v>
      </c>
      <c r="J14" s="282" t="s">
        <v>18</v>
      </c>
      <c r="K14" s="147">
        <v>14</v>
      </c>
      <c r="L14" s="148"/>
      <c r="M14" s="148">
        <v>46</v>
      </c>
      <c r="N14" s="150">
        <f aca="true" t="shared" si="1" ref="N14:N30">K14+M14</f>
        <v>60</v>
      </c>
      <c r="O14" s="149">
        <f>N14/23</f>
        <v>2.608695652173913</v>
      </c>
      <c r="P14" s="281" t="s">
        <v>17</v>
      </c>
      <c r="Q14" s="158">
        <f>R14</f>
        <v>114</v>
      </c>
      <c r="R14" s="161">
        <f aca="true" t="shared" si="2" ref="R14:R31">N14+H14</f>
        <v>114</v>
      </c>
    </row>
    <row r="15" spans="1:18" ht="45" customHeight="1">
      <c r="A15" s="235" t="s">
        <v>28</v>
      </c>
      <c r="B15" s="233" t="s">
        <v>29</v>
      </c>
      <c r="C15" s="679"/>
      <c r="D15" s="679"/>
      <c r="E15" s="37">
        <v>14</v>
      </c>
      <c r="F15" s="20"/>
      <c r="G15" s="20">
        <v>24</v>
      </c>
      <c r="H15" s="20">
        <f t="shared" si="0"/>
        <v>38</v>
      </c>
      <c r="I15" s="38">
        <f aca="true" t="shared" si="3" ref="I15:I26">H15/16</f>
        <v>2.375</v>
      </c>
      <c r="J15" s="282" t="s">
        <v>18</v>
      </c>
      <c r="K15" s="37">
        <v>9</v>
      </c>
      <c r="L15" s="20"/>
      <c r="M15" s="20">
        <v>30</v>
      </c>
      <c r="N15" s="151">
        <f t="shared" si="1"/>
        <v>39</v>
      </c>
      <c r="O15" s="38">
        <f>N15/23</f>
        <v>1.6956521739130435</v>
      </c>
      <c r="P15" s="282" t="s">
        <v>18</v>
      </c>
      <c r="Q15" s="159">
        <f aca="true" t="shared" si="4" ref="Q15:Q31">R15</f>
        <v>77</v>
      </c>
      <c r="R15" s="162">
        <f t="shared" si="2"/>
        <v>77</v>
      </c>
    </row>
    <row r="16" spans="1:18" ht="38.25" customHeight="1">
      <c r="A16" s="235" t="s">
        <v>30</v>
      </c>
      <c r="B16" s="233" t="s">
        <v>3</v>
      </c>
      <c r="C16" s="47" t="s">
        <v>198</v>
      </c>
      <c r="D16" s="47" t="s">
        <v>284</v>
      </c>
      <c r="E16" s="37">
        <v>2</v>
      </c>
      <c r="F16" s="20"/>
      <c r="G16" s="20">
        <v>38</v>
      </c>
      <c r="H16" s="20">
        <f t="shared" si="0"/>
        <v>40</v>
      </c>
      <c r="I16" s="38">
        <f t="shared" si="3"/>
        <v>2.5</v>
      </c>
      <c r="J16" s="282" t="s">
        <v>18</v>
      </c>
      <c r="K16" s="37">
        <v>2</v>
      </c>
      <c r="L16" s="20"/>
      <c r="M16" s="20">
        <v>42</v>
      </c>
      <c r="N16" s="151">
        <f t="shared" si="1"/>
        <v>44</v>
      </c>
      <c r="O16" s="38">
        <f aca="true" t="shared" si="5" ref="O16:O31">N16/23</f>
        <v>1.9130434782608696</v>
      </c>
      <c r="P16" s="282" t="s">
        <v>18</v>
      </c>
      <c r="Q16" s="159">
        <f t="shared" si="4"/>
        <v>84</v>
      </c>
      <c r="R16" s="162">
        <f t="shared" si="2"/>
        <v>84</v>
      </c>
    </row>
    <row r="17" spans="1:18" ht="42" customHeight="1">
      <c r="A17" s="235" t="s">
        <v>31</v>
      </c>
      <c r="B17" s="233" t="s">
        <v>16</v>
      </c>
      <c r="C17" s="47" t="s">
        <v>282</v>
      </c>
      <c r="D17" s="47" t="s">
        <v>285</v>
      </c>
      <c r="E17" s="37">
        <v>50</v>
      </c>
      <c r="F17" s="20"/>
      <c r="G17" s="20"/>
      <c r="H17" s="20">
        <f t="shared" si="0"/>
        <v>50</v>
      </c>
      <c r="I17" s="38">
        <f t="shared" si="3"/>
        <v>3.125</v>
      </c>
      <c r="J17" s="282" t="s">
        <v>18</v>
      </c>
      <c r="K17" s="37">
        <v>22</v>
      </c>
      <c r="L17" s="21"/>
      <c r="M17" s="20">
        <v>40</v>
      </c>
      <c r="N17" s="151">
        <f t="shared" si="1"/>
        <v>62</v>
      </c>
      <c r="O17" s="38">
        <f t="shared" si="5"/>
        <v>2.6956521739130435</v>
      </c>
      <c r="P17" s="282" t="s">
        <v>18</v>
      </c>
      <c r="Q17" s="159">
        <f t="shared" si="4"/>
        <v>112</v>
      </c>
      <c r="R17" s="162">
        <f t="shared" si="2"/>
        <v>112</v>
      </c>
    </row>
    <row r="18" spans="1:18" ht="43.5" customHeight="1">
      <c r="A18" s="235" t="s">
        <v>32</v>
      </c>
      <c r="B18" s="233" t="s">
        <v>2</v>
      </c>
      <c r="C18" s="47" t="s">
        <v>56</v>
      </c>
      <c r="D18" s="47" t="s">
        <v>276</v>
      </c>
      <c r="E18" s="37">
        <v>2</v>
      </c>
      <c r="F18" s="20"/>
      <c r="G18" s="20">
        <v>32</v>
      </c>
      <c r="H18" s="20">
        <f t="shared" si="0"/>
        <v>34</v>
      </c>
      <c r="I18" s="38">
        <f t="shared" si="3"/>
        <v>2.125</v>
      </c>
      <c r="J18" s="282" t="s">
        <v>18</v>
      </c>
      <c r="K18" s="37"/>
      <c r="L18" s="21"/>
      <c r="M18" s="20">
        <v>46</v>
      </c>
      <c r="N18" s="151">
        <f t="shared" si="1"/>
        <v>46</v>
      </c>
      <c r="O18" s="38">
        <f t="shared" si="5"/>
        <v>2</v>
      </c>
      <c r="P18" s="282" t="s">
        <v>18</v>
      </c>
      <c r="Q18" s="159">
        <f t="shared" si="4"/>
        <v>80</v>
      </c>
      <c r="R18" s="162">
        <f t="shared" si="2"/>
        <v>80</v>
      </c>
    </row>
    <row r="19" spans="1:18" ht="37.5" customHeight="1">
      <c r="A19" s="235" t="s">
        <v>33</v>
      </c>
      <c r="B19" s="233" t="s">
        <v>34</v>
      </c>
      <c r="C19" s="47" t="s">
        <v>57</v>
      </c>
      <c r="D19" s="47" t="s">
        <v>286</v>
      </c>
      <c r="E19" s="37"/>
      <c r="F19" s="20"/>
      <c r="G19" s="20"/>
      <c r="H19" s="20"/>
      <c r="I19" s="38"/>
      <c r="J19" s="282"/>
      <c r="K19" s="37">
        <v>24</v>
      </c>
      <c r="L19" s="21"/>
      <c r="M19" s="20">
        <v>48</v>
      </c>
      <c r="N19" s="151">
        <f t="shared" si="1"/>
        <v>72</v>
      </c>
      <c r="O19" s="38">
        <f t="shared" si="5"/>
        <v>3.130434782608696</v>
      </c>
      <c r="P19" s="282" t="s">
        <v>18</v>
      </c>
      <c r="Q19" s="159">
        <f t="shared" si="4"/>
        <v>72</v>
      </c>
      <c r="R19" s="162">
        <f t="shared" si="2"/>
        <v>72</v>
      </c>
    </row>
    <row r="20" spans="1:18" ht="34.5" customHeight="1">
      <c r="A20" s="235" t="s">
        <v>35</v>
      </c>
      <c r="B20" s="233" t="s">
        <v>36</v>
      </c>
      <c r="C20" s="47" t="s">
        <v>154</v>
      </c>
      <c r="D20" s="760" t="s">
        <v>287</v>
      </c>
      <c r="E20" s="46">
        <v>30</v>
      </c>
      <c r="F20" s="23"/>
      <c r="G20" s="20">
        <v>30</v>
      </c>
      <c r="H20" s="20">
        <f t="shared" si="0"/>
        <v>60</v>
      </c>
      <c r="I20" s="38">
        <f t="shared" si="3"/>
        <v>3.75</v>
      </c>
      <c r="J20" s="282" t="s">
        <v>18</v>
      </c>
      <c r="K20" s="37">
        <v>16</v>
      </c>
      <c r="L20" s="21"/>
      <c r="M20" s="20">
        <v>20</v>
      </c>
      <c r="N20" s="151">
        <f t="shared" si="1"/>
        <v>36</v>
      </c>
      <c r="O20" s="38">
        <f t="shared" si="5"/>
        <v>1.565217391304348</v>
      </c>
      <c r="P20" s="282" t="s">
        <v>17</v>
      </c>
      <c r="Q20" s="159">
        <f t="shared" si="4"/>
        <v>96</v>
      </c>
      <c r="R20" s="162">
        <f t="shared" si="2"/>
        <v>96</v>
      </c>
    </row>
    <row r="21" spans="1:18" ht="39" customHeight="1">
      <c r="A21" s="235" t="s">
        <v>37</v>
      </c>
      <c r="B21" s="233" t="s">
        <v>38</v>
      </c>
      <c r="C21" s="47" t="s">
        <v>115</v>
      </c>
      <c r="D21" s="47" t="s">
        <v>288</v>
      </c>
      <c r="E21" s="37">
        <v>30</v>
      </c>
      <c r="F21" s="20"/>
      <c r="G21" s="20">
        <v>40</v>
      </c>
      <c r="H21" s="20">
        <f t="shared" si="0"/>
        <v>70</v>
      </c>
      <c r="I21" s="38">
        <f t="shared" si="3"/>
        <v>4.375</v>
      </c>
      <c r="J21" s="282" t="s">
        <v>67</v>
      </c>
      <c r="K21" s="37">
        <v>36</v>
      </c>
      <c r="L21" s="157"/>
      <c r="M21" s="20">
        <v>74</v>
      </c>
      <c r="N21" s="151">
        <f t="shared" si="1"/>
        <v>110</v>
      </c>
      <c r="O21" s="38">
        <f t="shared" si="5"/>
        <v>4.782608695652174</v>
      </c>
      <c r="P21" s="282" t="s">
        <v>67</v>
      </c>
      <c r="Q21" s="159">
        <f t="shared" si="4"/>
        <v>180</v>
      </c>
      <c r="R21" s="162">
        <f t="shared" si="2"/>
        <v>180</v>
      </c>
    </row>
    <row r="22" spans="1:18" ht="42" customHeight="1" thickBot="1">
      <c r="A22" s="236" t="s">
        <v>116</v>
      </c>
      <c r="B22" s="430" t="s">
        <v>39</v>
      </c>
      <c r="C22" s="156" t="s">
        <v>58</v>
      </c>
      <c r="D22" s="156" t="s">
        <v>289</v>
      </c>
      <c r="E22" s="44">
        <v>20</v>
      </c>
      <c r="F22" s="22"/>
      <c r="G22" s="22">
        <v>52</v>
      </c>
      <c r="H22" s="22">
        <f t="shared" si="0"/>
        <v>72</v>
      </c>
      <c r="I22" s="50">
        <f t="shared" si="3"/>
        <v>4.5</v>
      </c>
      <c r="J22" s="281" t="s">
        <v>17</v>
      </c>
      <c r="K22" s="43"/>
      <c r="L22" s="28"/>
      <c r="M22" s="27"/>
      <c r="N22" s="152"/>
      <c r="O22" s="50"/>
      <c r="P22" s="281"/>
      <c r="Q22" s="160">
        <f t="shared" si="4"/>
        <v>72</v>
      </c>
      <c r="R22" s="163">
        <f t="shared" si="2"/>
        <v>72</v>
      </c>
    </row>
    <row r="23" spans="1:18" ht="34.5" customHeight="1" thickBot="1">
      <c r="A23" s="662" t="s">
        <v>40</v>
      </c>
      <c r="B23" s="663"/>
      <c r="C23" s="664"/>
      <c r="D23" s="765"/>
      <c r="E23" s="25"/>
      <c r="F23" s="26"/>
      <c r="G23" s="26"/>
      <c r="H23" s="26"/>
      <c r="I23" s="51"/>
      <c r="J23" s="219"/>
      <c r="K23" s="25"/>
      <c r="L23" s="29"/>
      <c r="M23" s="26"/>
      <c r="N23" s="155"/>
      <c r="O23" s="51"/>
      <c r="P23" s="219"/>
      <c r="Q23" s="167"/>
      <c r="R23" s="164"/>
    </row>
    <row r="24" spans="1:18" ht="40.5" customHeight="1">
      <c r="A24" s="186" t="s">
        <v>41</v>
      </c>
      <c r="B24" s="226" t="s">
        <v>42</v>
      </c>
      <c r="C24" s="53" t="s">
        <v>246</v>
      </c>
      <c r="D24" s="761" t="s">
        <v>293</v>
      </c>
      <c r="E24" s="43">
        <v>30</v>
      </c>
      <c r="F24" s="27"/>
      <c r="G24" s="27">
        <v>30</v>
      </c>
      <c r="H24" s="27">
        <f t="shared" si="0"/>
        <v>60</v>
      </c>
      <c r="I24" s="149">
        <f t="shared" si="3"/>
        <v>3.75</v>
      </c>
      <c r="J24" s="282" t="s">
        <v>67</v>
      </c>
      <c r="K24" s="43">
        <v>40</v>
      </c>
      <c r="L24" s="28"/>
      <c r="M24" s="27">
        <v>38</v>
      </c>
      <c r="N24" s="152">
        <f t="shared" si="1"/>
        <v>78</v>
      </c>
      <c r="O24" s="52">
        <f t="shared" si="5"/>
        <v>3.391304347826087</v>
      </c>
      <c r="P24" s="220" t="s">
        <v>18</v>
      </c>
      <c r="Q24" s="160">
        <f t="shared" si="4"/>
        <v>138</v>
      </c>
      <c r="R24" s="163">
        <f t="shared" si="2"/>
        <v>138</v>
      </c>
    </row>
    <row r="25" spans="1:18" ht="46.5" customHeight="1">
      <c r="A25" s="235" t="s">
        <v>43</v>
      </c>
      <c r="B25" s="233" t="s">
        <v>44</v>
      </c>
      <c r="C25" s="54" t="s">
        <v>235</v>
      </c>
      <c r="D25" s="54" t="s">
        <v>278</v>
      </c>
      <c r="E25" s="37">
        <v>25</v>
      </c>
      <c r="F25" s="20"/>
      <c r="G25" s="20">
        <v>20</v>
      </c>
      <c r="H25" s="20">
        <f t="shared" si="0"/>
        <v>45</v>
      </c>
      <c r="I25" s="38">
        <f t="shared" si="3"/>
        <v>2.8125</v>
      </c>
      <c r="J25" s="282" t="s">
        <v>67</v>
      </c>
      <c r="K25" s="37">
        <v>15</v>
      </c>
      <c r="L25" s="157"/>
      <c r="M25" s="20">
        <v>48</v>
      </c>
      <c r="N25" s="151">
        <f t="shared" si="1"/>
        <v>63</v>
      </c>
      <c r="O25" s="38">
        <f t="shared" si="5"/>
        <v>2.739130434782609</v>
      </c>
      <c r="P25" s="216" t="s">
        <v>18</v>
      </c>
      <c r="Q25" s="159">
        <f t="shared" si="4"/>
        <v>108</v>
      </c>
      <c r="R25" s="162">
        <f t="shared" si="2"/>
        <v>108</v>
      </c>
    </row>
    <row r="26" spans="1:18" ht="46.5" customHeight="1" thickBot="1">
      <c r="A26" s="236" t="s">
        <v>45</v>
      </c>
      <c r="B26" s="228" t="s">
        <v>46</v>
      </c>
      <c r="C26" s="48" t="s">
        <v>60</v>
      </c>
      <c r="D26" s="762" t="s">
        <v>277</v>
      </c>
      <c r="E26" s="44">
        <v>40</v>
      </c>
      <c r="F26" s="22"/>
      <c r="G26" s="22">
        <v>13</v>
      </c>
      <c r="H26" s="22">
        <f t="shared" si="0"/>
        <v>53</v>
      </c>
      <c r="I26" s="49">
        <f t="shared" si="3"/>
        <v>3.3125</v>
      </c>
      <c r="J26" s="282" t="s">
        <v>67</v>
      </c>
      <c r="K26" s="43"/>
      <c r="L26" s="28"/>
      <c r="M26" s="27">
        <v>36</v>
      </c>
      <c r="N26" s="153">
        <f>K26+M26</f>
        <v>36</v>
      </c>
      <c r="O26" s="50">
        <f t="shared" si="5"/>
        <v>1.565217391304348</v>
      </c>
      <c r="P26" s="220" t="s">
        <v>17</v>
      </c>
      <c r="Q26" s="160">
        <f t="shared" si="4"/>
        <v>89</v>
      </c>
      <c r="R26" s="163">
        <f t="shared" si="2"/>
        <v>89</v>
      </c>
    </row>
    <row r="27" spans="1:18" ht="37.5" customHeight="1" thickBot="1">
      <c r="A27" s="591" t="s">
        <v>47</v>
      </c>
      <c r="B27" s="592"/>
      <c r="C27" s="592"/>
      <c r="D27" s="765"/>
      <c r="E27" s="45"/>
      <c r="F27" s="31"/>
      <c r="G27" s="31"/>
      <c r="H27" s="26"/>
      <c r="I27" s="51"/>
      <c r="J27" s="221"/>
      <c r="K27" s="45"/>
      <c r="L27" s="32"/>
      <c r="M27" s="31"/>
      <c r="N27" s="154"/>
      <c r="O27" s="51"/>
      <c r="P27" s="221"/>
      <c r="Q27" s="168"/>
      <c r="R27" s="165"/>
    </row>
    <row r="28" spans="1:18" ht="43.5" customHeight="1" thickBot="1">
      <c r="A28" s="431" t="s">
        <v>48</v>
      </c>
      <c r="B28" s="432" t="s">
        <v>49</v>
      </c>
      <c r="C28" s="171" t="s">
        <v>235</v>
      </c>
      <c r="D28" s="156" t="s">
        <v>278</v>
      </c>
      <c r="E28" s="43"/>
      <c r="F28" s="27"/>
      <c r="G28" s="27"/>
      <c r="H28" s="27"/>
      <c r="I28" s="49"/>
      <c r="J28" s="220"/>
      <c r="K28" s="43">
        <v>20</v>
      </c>
      <c r="L28" s="28"/>
      <c r="M28" s="27">
        <v>30</v>
      </c>
      <c r="N28" s="152">
        <f t="shared" si="1"/>
        <v>50</v>
      </c>
      <c r="O28" s="49">
        <f t="shared" si="5"/>
        <v>2.1739130434782608</v>
      </c>
      <c r="P28" s="282" t="s">
        <v>67</v>
      </c>
      <c r="Q28" s="160">
        <f t="shared" si="4"/>
        <v>50</v>
      </c>
      <c r="R28" s="163">
        <f t="shared" si="2"/>
        <v>50</v>
      </c>
    </row>
    <row r="29" spans="1:18" ht="31.5" customHeight="1" thickBot="1">
      <c r="A29" s="581" t="s">
        <v>50</v>
      </c>
      <c r="B29" s="582"/>
      <c r="C29" s="582"/>
      <c r="D29" s="766"/>
      <c r="E29" s="25"/>
      <c r="F29" s="26"/>
      <c r="G29" s="26"/>
      <c r="H29" s="26"/>
      <c r="I29" s="51"/>
      <c r="J29" s="219"/>
      <c r="K29" s="25"/>
      <c r="L29" s="29"/>
      <c r="M29" s="26"/>
      <c r="N29" s="155"/>
      <c r="O29" s="51"/>
      <c r="P29" s="219"/>
      <c r="Q29" s="167"/>
      <c r="R29" s="164"/>
    </row>
    <row r="30" spans="1:18" ht="40.5" customHeight="1">
      <c r="A30" s="186" t="s">
        <v>23</v>
      </c>
      <c r="B30" s="226" t="s">
        <v>51</v>
      </c>
      <c r="C30" s="172" t="s">
        <v>155</v>
      </c>
      <c r="D30" s="760" t="s">
        <v>291</v>
      </c>
      <c r="E30" s="46"/>
      <c r="F30" s="23"/>
      <c r="G30" s="23"/>
      <c r="H30" s="27"/>
      <c r="I30" s="52"/>
      <c r="J30" s="220"/>
      <c r="K30" s="43">
        <v>28</v>
      </c>
      <c r="L30" s="28"/>
      <c r="M30" s="27">
        <v>28</v>
      </c>
      <c r="N30" s="152">
        <f t="shared" si="1"/>
        <v>56</v>
      </c>
      <c r="O30" s="52">
        <f t="shared" si="5"/>
        <v>2.4347826086956523</v>
      </c>
      <c r="P30" s="220" t="s">
        <v>67</v>
      </c>
      <c r="Q30" s="160">
        <f t="shared" si="4"/>
        <v>56</v>
      </c>
      <c r="R30" s="163">
        <f t="shared" si="2"/>
        <v>56</v>
      </c>
    </row>
    <row r="31" spans="1:18" ht="42" customHeight="1" thickBot="1">
      <c r="A31" s="236" t="s">
        <v>19</v>
      </c>
      <c r="B31" s="228" t="s">
        <v>52</v>
      </c>
      <c r="C31" s="173" t="s">
        <v>63</v>
      </c>
      <c r="D31" s="762" t="s">
        <v>292</v>
      </c>
      <c r="E31" s="44"/>
      <c r="F31" s="22"/>
      <c r="G31" s="22"/>
      <c r="H31" s="22"/>
      <c r="I31" s="49"/>
      <c r="J31" s="217"/>
      <c r="K31" s="44">
        <v>34</v>
      </c>
      <c r="L31" s="24"/>
      <c r="M31" s="22">
        <v>42</v>
      </c>
      <c r="N31" s="153">
        <f>K31+M31</f>
        <v>76</v>
      </c>
      <c r="O31" s="50">
        <f t="shared" si="5"/>
        <v>3.3043478260869565</v>
      </c>
      <c r="P31" s="217" t="s">
        <v>17</v>
      </c>
      <c r="Q31" s="169">
        <f t="shared" si="4"/>
        <v>76</v>
      </c>
      <c r="R31" s="166">
        <f t="shared" si="2"/>
        <v>76</v>
      </c>
    </row>
    <row r="32" spans="1:18" ht="48" customHeight="1" thickBot="1">
      <c r="A32" s="675" t="s">
        <v>4</v>
      </c>
      <c r="B32" s="676"/>
      <c r="C32" s="271"/>
      <c r="D32" s="564"/>
      <c r="E32" s="444">
        <f>SUM(E14:E31)</f>
        <v>267</v>
      </c>
      <c r="F32" s="445">
        <f>SUM(F14:F31)</f>
        <v>0</v>
      </c>
      <c r="G32" s="445">
        <f>SUM(G14:G31)</f>
        <v>309</v>
      </c>
      <c r="H32" s="445">
        <f>SUM(H14:H31)</f>
        <v>576</v>
      </c>
      <c r="I32" s="285">
        <f>SUM(I14:I31)</f>
        <v>36</v>
      </c>
      <c r="J32" s="223"/>
      <c r="K32" s="446">
        <f>SUM(K14:K31)</f>
        <v>260</v>
      </c>
      <c r="L32" s="445">
        <f>SUM(L14:L31)</f>
        <v>0</v>
      </c>
      <c r="M32" s="445">
        <f>SUM(M14:M31)</f>
        <v>568</v>
      </c>
      <c r="N32" s="445">
        <f>SUM(N14:N31)</f>
        <v>828</v>
      </c>
      <c r="O32" s="287">
        <f>SUM(O14:O31)</f>
        <v>36</v>
      </c>
      <c r="P32" s="224"/>
      <c r="Q32" s="225">
        <f>N32+H32</f>
        <v>1404</v>
      </c>
      <c r="R32" s="280">
        <f>N32+H32</f>
        <v>1404</v>
      </c>
    </row>
    <row r="33" spans="1:18" ht="20.25" customHeight="1">
      <c r="A33" s="8"/>
      <c r="B33" s="9"/>
      <c r="C33" s="10"/>
      <c r="D33" s="10"/>
      <c r="E33" s="9"/>
      <c r="F33" s="9"/>
      <c r="G33" s="9"/>
      <c r="H33" s="8"/>
      <c r="I33" s="8"/>
      <c r="J33" s="7"/>
      <c r="K33" s="7"/>
      <c r="L33" s="7"/>
      <c r="M33" s="7"/>
      <c r="N33" s="7"/>
      <c r="O33" s="7"/>
      <c r="P33" s="7"/>
      <c r="Q33" s="7"/>
      <c r="R33" s="7"/>
    </row>
    <row r="34" spans="1:18" ht="33" customHeight="1">
      <c r="A34" s="621" t="s">
        <v>179</v>
      </c>
      <c r="B34" s="621"/>
      <c r="C34" s="621"/>
      <c r="D34" s="561"/>
      <c r="E34" s="9"/>
      <c r="F34" s="9"/>
      <c r="G34" s="9"/>
      <c r="H34" s="9"/>
      <c r="I34" s="9"/>
      <c r="J34" s="12"/>
      <c r="K34" s="12"/>
      <c r="L34" s="12"/>
      <c r="M34" s="12"/>
      <c r="N34" s="7"/>
      <c r="O34" s="7"/>
      <c r="P34" s="7"/>
      <c r="Q34" s="7"/>
      <c r="R34" s="7"/>
    </row>
    <row r="35" spans="1:18" ht="37.5" customHeight="1">
      <c r="A35" s="11"/>
      <c r="B35" s="9"/>
      <c r="C35" s="9"/>
      <c r="D35" s="9"/>
      <c r="E35" s="9"/>
      <c r="F35" s="9"/>
      <c r="G35" s="9"/>
      <c r="H35" s="9"/>
      <c r="I35" s="9"/>
      <c r="J35" s="14"/>
      <c r="K35" s="13"/>
      <c r="L35" s="14"/>
      <c r="M35" s="14"/>
      <c r="N35" s="13"/>
      <c r="O35" s="13"/>
      <c r="P35" s="7"/>
      <c r="Q35" s="7"/>
      <c r="R35" s="7"/>
    </row>
    <row r="36" spans="1:18" ht="14.25" customHeight="1">
      <c r="A36" s="11"/>
      <c r="B36" s="9"/>
      <c r="C36" s="9"/>
      <c r="D36" s="9"/>
      <c r="E36" s="9"/>
      <c r="F36" s="9"/>
      <c r="G36" s="9"/>
      <c r="H36" s="9"/>
      <c r="I36" s="9"/>
      <c r="J36" s="15"/>
      <c r="K36" s="9"/>
      <c r="L36" s="15"/>
      <c r="M36" s="15"/>
      <c r="N36" s="7"/>
      <c r="O36" s="7"/>
      <c r="P36" s="7"/>
      <c r="Q36" s="7"/>
      <c r="R36" s="7"/>
    </row>
    <row r="37" spans="1:18" ht="12" customHeight="1">
      <c r="A37" s="11"/>
      <c r="B37" s="16"/>
      <c r="C37" s="16"/>
      <c r="D37" s="16"/>
      <c r="E37" s="16"/>
      <c r="F37" s="16"/>
      <c r="G37" s="16"/>
      <c r="H37" s="16"/>
      <c r="I37" s="16"/>
      <c r="J37" s="15"/>
      <c r="K37" s="7"/>
      <c r="L37" s="17"/>
      <c r="M37" s="17"/>
      <c r="N37" s="7"/>
      <c r="O37" s="7"/>
      <c r="P37" s="7"/>
      <c r="Q37" s="7"/>
      <c r="R37" s="7"/>
    </row>
    <row r="38" spans="1:18" ht="38.25" customHeight="1">
      <c r="A38" s="611" t="s">
        <v>178</v>
      </c>
      <c r="B38" s="611"/>
      <c r="C38" s="611"/>
      <c r="D38" s="611"/>
      <c r="E38" s="611"/>
      <c r="F38" s="611"/>
      <c r="G38" s="611"/>
      <c r="H38" s="13"/>
      <c r="I38" s="13"/>
      <c r="J38" s="7"/>
      <c r="K38" s="7"/>
      <c r="L38" s="7"/>
      <c r="M38" s="7"/>
      <c r="N38" s="7"/>
      <c r="O38" s="7"/>
      <c r="P38" s="7"/>
      <c r="Q38" s="7"/>
      <c r="R38" s="7"/>
    </row>
    <row r="39" spans="1:18" ht="5.25" customHeight="1">
      <c r="A39" s="11"/>
      <c r="B39" s="650"/>
      <c r="C39" s="650"/>
      <c r="D39" s="650"/>
      <c r="E39" s="650"/>
      <c r="F39" s="650"/>
      <c r="G39" s="650"/>
      <c r="H39" s="16"/>
      <c r="I39" s="16"/>
      <c r="J39" s="7"/>
      <c r="K39" s="7"/>
      <c r="L39" s="7"/>
      <c r="M39" s="7"/>
      <c r="N39" s="7"/>
      <c r="O39" s="7"/>
      <c r="P39" s="7"/>
      <c r="Q39" s="7"/>
      <c r="R39" s="7"/>
    </row>
    <row r="40" spans="1:18" ht="35.25" customHeight="1">
      <c r="A40" s="611" t="s">
        <v>241</v>
      </c>
      <c r="B40" s="611"/>
      <c r="C40" s="611"/>
      <c r="D40" s="611"/>
      <c r="E40" s="611"/>
      <c r="F40" s="611"/>
      <c r="G40" s="611"/>
      <c r="H40" s="13"/>
      <c r="I40" s="13"/>
      <c r="J40" s="7"/>
      <c r="K40" s="7"/>
      <c r="L40" s="7"/>
      <c r="M40" s="7"/>
      <c r="N40" s="7"/>
      <c r="O40" s="7"/>
      <c r="P40" s="7"/>
      <c r="Q40" s="7"/>
      <c r="R40" s="7"/>
    </row>
    <row r="41" spans="1:18" ht="20.25">
      <c r="A41" s="11"/>
      <c r="B41" s="16"/>
      <c r="C41" s="16"/>
      <c r="D41" s="16"/>
      <c r="E41" s="16"/>
      <c r="F41" s="16"/>
      <c r="G41" s="16"/>
      <c r="H41" s="16"/>
      <c r="I41" s="16"/>
      <c r="J41" s="7"/>
      <c r="K41" s="7"/>
      <c r="L41" s="7"/>
      <c r="M41" s="7"/>
      <c r="N41" s="7"/>
      <c r="O41" s="7"/>
      <c r="P41" s="7"/>
      <c r="Q41" s="7"/>
      <c r="R41" s="7"/>
    </row>
  </sheetData>
  <sheetProtection selectLockedCells="1" selectUnlockedCells="1"/>
  <mergeCells count="28">
    <mergeCell ref="A23:C23"/>
    <mergeCell ref="A1:B1"/>
    <mergeCell ref="A2:B2"/>
    <mergeCell ref="A3:B3"/>
    <mergeCell ref="A4:B4"/>
    <mergeCell ref="A6:R6"/>
    <mergeCell ref="A8:C8"/>
    <mergeCell ref="D14:D15"/>
    <mergeCell ref="A32:B32"/>
    <mergeCell ref="A34:C34"/>
    <mergeCell ref="A38:G38"/>
    <mergeCell ref="A7:R7"/>
    <mergeCell ref="C14:C15"/>
    <mergeCell ref="A9:C9"/>
    <mergeCell ref="A11:A12"/>
    <mergeCell ref="B11:B12"/>
    <mergeCell ref="C11:C12"/>
    <mergeCell ref="E11:I11"/>
    <mergeCell ref="A40:G40"/>
    <mergeCell ref="J11:J12"/>
    <mergeCell ref="K11:O11"/>
    <mergeCell ref="P11:P12"/>
    <mergeCell ref="Q11:Q12"/>
    <mergeCell ref="R11:R12"/>
    <mergeCell ref="A13:C13"/>
    <mergeCell ref="B39:G39"/>
    <mergeCell ref="A27:C27"/>
    <mergeCell ref="A29:C29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50" zoomScaleNormal="75" zoomScaleSheetLayoutView="50" zoomScalePageLayoutView="0" workbookViewId="0" topLeftCell="A13">
      <selection activeCell="D21" sqref="D21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4" width="42.00390625" style="387" customWidth="1"/>
    <col min="5" max="18" width="15.7109375" style="4" customWidth="1"/>
    <col min="19" max="16384" width="9.140625" style="4" customWidth="1"/>
  </cols>
  <sheetData>
    <row r="1" spans="1:4" ht="37.5" customHeight="1">
      <c r="A1" s="698" t="s">
        <v>13</v>
      </c>
      <c r="B1" s="698"/>
      <c r="C1" s="388"/>
      <c r="D1" s="388"/>
    </row>
    <row r="2" spans="1:4" ht="34.5" customHeight="1">
      <c r="A2" s="698" t="s">
        <v>20</v>
      </c>
      <c r="B2" s="698"/>
      <c r="C2" s="388"/>
      <c r="D2" s="388"/>
    </row>
    <row r="3" spans="1:4" ht="40.5" customHeight="1">
      <c r="A3" s="698" t="s">
        <v>21</v>
      </c>
      <c r="B3" s="698"/>
      <c r="C3" s="388"/>
      <c r="D3" s="388"/>
    </row>
    <row r="4" spans="1:4" ht="33" customHeight="1">
      <c r="A4" s="698" t="s">
        <v>168</v>
      </c>
      <c r="B4" s="698"/>
      <c r="C4" s="388"/>
      <c r="D4" s="388"/>
    </row>
    <row r="5" spans="2:4" ht="23.25">
      <c r="B5" s="18"/>
      <c r="C5" s="388"/>
      <c r="D5" s="388"/>
    </row>
    <row r="6" spans="1:18" ht="33.75" customHeight="1">
      <c r="A6" s="596" t="s">
        <v>181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</row>
    <row r="7" spans="1:18" ht="39.75" customHeight="1">
      <c r="A7" s="2"/>
      <c r="B7" s="699" t="s">
        <v>182</v>
      </c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</row>
    <row r="8" spans="1:18" ht="20.25" customHeight="1">
      <c r="A8" s="2"/>
      <c r="B8" s="55"/>
      <c r="C8" s="386"/>
      <c r="D8" s="38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s="145" customFormat="1" ht="36.75" customHeight="1">
      <c r="A9" s="691" t="s">
        <v>15</v>
      </c>
      <c r="B9" s="691"/>
      <c r="C9" s="691"/>
      <c r="D9" s="565"/>
      <c r="E9" s="5"/>
      <c r="F9" s="5"/>
      <c r="G9" s="5"/>
      <c r="H9" s="19"/>
      <c r="I9" s="19"/>
      <c r="J9" s="19"/>
      <c r="K9" s="19"/>
      <c r="L9" s="5"/>
      <c r="M9" s="5"/>
      <c r="N9" s="5"/>
      <c r="O9" s="5"/>
      <c r="P9" s="5"/>
      <c r="Q9" s="5"/>
      <c r="R9" s="4"/>
    </row>
    <row r="10" spans="1:18" s="145" customFormat="1" ht="33.75" customHeight="1">
      <c r="A10" s="691" t="s">
        <v>298</v>
      </c>
      <c r="B10" s="691"/>
      <c r="C10" s="691"/>
      <c r="D10" s="565"/>
      <c r="E10" s="5"/>
      <c r="F10" s="5"/>
      <c r="G10" s="5"/>
      <c r="H10" s="19"/>
      <c r="I10" s="19"/>
      <c r="J10" s="19"/>
      <c r="K10" s="19"/>
      <c r="L10" s="5"/>
      <c r="M10" s="5"/>
      <c r="N10" s="5"/>
      <c r="O10" s="5"/>
      <c r="P10" s="5"/>
      <c r="Q10" s="5"/>
      <c r="R10" s="4"/>
    </row>
    <row r="11" spans="1:17" ht="18.75" thickBot="1">
      <c r="A11" s="2"/>
      <c r="B11" s="6"/>
      <c r="C11" s="389"/>
      <c r="D11" s="38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 ht="37.5" customHeight="1" thickBot="1">
      <c r="A12" s="648" t="s">
        <v>0</v>
      </c>
      <c r="B12" s="648" t="s">
        <v>14</v>
      </c>
      <c r="C12" s="655" t="s">
        <v>5</v>
      </c>
      <c r="D12" s="756"/>
      <c r="E12" s="684" t="s">
        <v>249</v>
      </c>
      <c r="F12" s="685"/>
      <c r="G12" s="685"/>
      <c r="H12" s="685"/>
      <c r="I12" s="686"/>
      <c r="J12" s="653" t="s">
        <v>1</v>
      </c>
      <c r="K12" s="685" t="s">
        <v>250</v>
      </c>
      <c r="L12" s="694"/>
      <c r="M12" s="694"/>
      <c r="N12" s="694"/>
      <c r="O12" s="695"/>
      <c r="P12" s="653" t="s">
        <v>1</v>
      </c>
      <c r="Q12" s="696" t="s">
        <v>6</v>
      </c>
      <c r="R12" s="665" t="s">
        <v>8</v>
      </c>
    </row>
    <row r="13" spans="1:18" ht="129" customHeight="1" thickBot="1">
      <c r="A13" s="649"/>
      <c r="B13" s="649"/>
      <c r="C13" s="656"/>
      <c r="D13" s="757" t="s">
        <v>275</v>
      </c>
      <c r="E13" s="453" t="s">
        <v>10</v>
      </c>
      <c r="F13" s="454" t="s">
        <v>11</v>
      </c>
      <c r="G13" s="454" t="s">
        <v>248</v>
      </c>
      <c r="H13" s="454" t="s">
        <v>12</v>
      </c>
      <c r="I13" s="455" t="s">
        <v>7</v>
      </c>
      <c r="J13" s="674"/>
      <c r="K13" s="453" t="s">
        <v>10</v>
      </c>
      <c r="L13" s="454" t="s">
        <v>11</v>
      </c>
      <c r="M13" s="454" t="s">
        <v>248</v>
      </c>
      <c r="N13" s="454" t="s">
        <v>12</v>
      </c>
      <c r="O13" s="455" t="s">
        <v>7</v>
      </c>
      <c r="P13" s="693"/>
      <c r="Q13" s="697"/>
      <c r="R13" s="666"/>
    </row>
    <row r="14" spans="1:18" ht="34.5" customHeight="1" thickBot="1">
      <c r="A14" s="667" t="s">
        <v>25</v>
      </c>
      <c r="B14" s="668"/>
      <c r="C14" s="668"/>
      <c r="D14" s="767"/>
      <c r="E14" s="450"/>
      <c r="F14" s="451"/>
      <c r="G14" s="451"/>
      <c r="H14" s="451"/>
      <c r="I14" s="452"/>
      <c r="J14" s="215"/>
      <c r="K14" s="457"/>
      <c r="L14" s="458"/>
      <c r="M14" s="458"/>
      <c r="N14" s="451"/>
      <c r="O14" s="459"/>
      <c r="P14" s="215"/>
      <c r="Q14" s="175"/>
      <c r="R14" s="176"/>
    </row>
    <row r="15" spans="1:18" ht="39" customHeight="1">
      <c r="A15" s="235" t="s">
        <v>28</v>
      </c>
      <c r="B15" s="226" t="s">
        <v>29</v>
      </c>
      <c r="C15" s="447" t="s">
        <v>237</v>
      </c>
      <c r="D15" s="418" t="s">
        <v>283</v>
      </c>
      <c r="E15" s="179">
        <v>7</v>
      </c>
      <c r="F15" s="20">
        <v>53</v>
      </c>
      <c r="G15" s="23"/>
      <c r="H15" s="23">
        <f>E15+F15</f>
        <v>60</v>
      </c>
      <c r="I15" s="178">
        <f>H15/14</f>
        <v>4.285714285714286</v>
      </c>
      <c r="J15" s="216" t="s">
        <v>18</v>
      </c>
      <c r="K15" s="177"/>
      <c r="L15" s="23">
        <v>34</v>
      </c>
      <c r="M15" s="23"/>
      <c r="N15" s="23">
        <f>K15+L15</f>
        <v>34</v>
      </c>
      <c r="O15" s="178">
        <f>N15/14</f>
        <v>2.4285714285714284</v>
      </c>
      <c r="P15" s="216" t="s">
        <v>17</v>
      </c>
      <c r="Q15" s="190">
        <f aca="true" t="shared" si="0" ref="Q15:Q35">R15</f>
        <v>94</v>
      </c>
      <c r="R15" s="193">
        <f>N15+H15</f>
        <v>94</v>
      </c>
    </row>
    <row r="16" spans="1:18" ht="38.25" customHeight="1">
      <c r="A16" s="235" t="s">
        <v>30</v>
      </c>
      <c r="B16" s="233" t="s">
        <v>3</v>
      </c>
      <c r="C16" s="448" t="s">
        <v>54</v>
      </c>
      <c r="D16" s="770" t="s">
        <v>294</v>
      </c>
      <c r="E16" s="180">
        <v>2</v>
      </c>
      <c r="F16" s="22">
        <v>40</v>
      </c>
      <c r="G16" s="20"/>
      <c r="H16" s="23">
        <f>E16+F16</f>
        <v>42</v>
      </c>
      <c r="I16" s="178">
        <f>H16/14</f>
        <v>3</v>
      </c>
      <c r="J16" s="216" t="s">
        <v>18</v>
      </c>
      <c r="K16" s="179"/>
      <c r="L16" s="20">
        <v>45</v>
      </c>
      <c r="M16" s="20"/>
      <c r="N16" s="20">
        <f>K16+L16</f>
        <v>45</v>
      </c>
      <c r="O16" s="178">
        <f aca="true" t="shared" si="1" ref="O16:O35">N16/14</f>
        <v>3.2142857142857144</v>
      </c>
      <c r="P16" s="216" t="s">
        <v>18</v>
      </c>
      <c r="Q16" s="191">
        <f t="shared" si="0"/>
        <v>87</v>
      </c>
      <c r="R16" s="194">
        <f>N16+H16</f>
        <v>87</v>
      </c>
    </row>
    <row r="17" spans="1:18" ht="42" customHeight="1">
      <c r="A17" s="235" t="s">
        <v>31</v>
      </c>
      <c r="B17" s="233" t="s">
        <v>16</v>
      </c>
      <c r="C17" s="448" t="s">
        <v>282</v>
      </c>
      <c r="D17" s="448" t="s">
        <v>285</v>
      </c>
      <c r="E17" s="179">
        <v>23</v>
      </c>
      <c r="F17" s="20">
        <v>36</v>
      </c>
      <c r="G17" s="23"/>
      <c r="H17" s="23">
        <f>E17+F17</f>
        <v>59</v>
      </c>
      <c r="I17" s="178">
        <f>H17/14</f>
        <v>4.214285714285714</v>
      </c>
      <c r="J17" s="216" t="s">
        <v>17</v>
      </c>
      <c r="K17" s="179"/>
      <c r="L17" s="20"/>
      <c r="M17" s="20"/>
      <c r="N17" s="20"/>
      <c r="O17" s="178"/>
      <c r="P17" s="216"/>
      <c r="Q17" s="197">
        <f t="shared" si="0"/>
        <v>59</v>
      </c>
      <c r="R17" s="196">
        <f>N17+H17</f>
        <v>59</v>
      </c>
    </row>
    <row r="18" spans="1:18" ht="40.5" customHeight="1">
      <c r="A18" s="235" t="s">
        <v>32</v>
      </c>
      <c r="B18" s="233" t="s">
        <v>2</v>
      </c>
      <c r="C18" s="448" t="s">
        <v>56</v>
      </c>
      <c r="D18" s="448" t="s">
        <v>276</v>
      </c>
      <c r="E18" s="179"/>
      <c r="F18" s="20">
        <v>53</v>
      </c>
      <c r="G18" s="23"/>
      <c r="H18" s="23">
        <f>E18+F18</f>
        <v>53</v>
      </c>
      <c r="I18" s="178">
        <f>H18/14</f>
        <v>3.7857142857142856</v>
      </c>
      <c r="J18" s="216" t="s">
        <v>18</v>
      </c>
      <c r="K18" s="179"/>
      <c r="L18" s="20">
        <v>38</v>
      </c>
      <c r="M18" s="20"/>
      <c r="N18" s="20">
        <f>K18+L18</f>
        <v>38</v>
      </c>
      <c r="O18" s="178">
        <f t="shared" si="1"/>
        <v>2.7142857142857144</v>
      </c>
      <c r="P18" s="216" t="s">
        <v>18</v>
      </c>
      <c r="Q18" s="190">
        <f t="shared" si="0"/>
        <v>91</v>
      </c>
      <c r="R18" s="195">
        <f>N18+H18</f>
        <v>91</v>
      </c>
    </row>
    <row r="19" spans="1:18" ht="49.5" customHeight="1" thickBot="1">
      <c r="A19" s="235" t="s">
        <v>142</v>
      </c>
      <c r="B19" s="228" t="s">
        <v>183</v>
      </c>
      <c r="C19" s="260" t="s">
        <v>246</v>
      </c>
      <c r="D19" s="260" t="s">
        <v>295</v>
      </c>
      <c r="E19" s="180">
        <v>20</v>
      </c>
      <c r="F19" s="22">
        <v>52</v>
      </c>
      <c r="G19" s="27"/>
      <c r="H19" s="27">
        <f>E19+F19</f>
        <v>72</v>
      </c>
      <c r="I19" s="178">
        <f>H19/14</f>
        <v>5.142857142857143</v>
      </c>
      <c r="J19" s="218" t="s">
        <v>18</v>
      </c>
      <c r="K19" s="180"/>
      <c r="L19" s="22"/>
      <c r="M19" s="22"/>
      <c r="N19" s="22"/>
      <c r="O19" s="181"/>
      <c r="P19" s="218"/>
      <c r="Q19" s="192">
        <f t="shared" si="0"/>
        <v>72</v>
      </c>
      <c r="R19" s="196">
        <f>N19+H19</f>
        <v>72</v>
      </c>
    </row>
    <row r="20" spans="1:18" ht="34.5" customHeight="1" thickBot="1">
      <c r="A20" s="662" t="s">
        <v>40</v>
      </c>
      <c r="B20" s="663"/>
      <c r="C20" s="689"/>
      <c r="D20" s="548"/>
      <c r="E20" s="25"/>
      <c r="F20" s="26"/>
      <c r="G20" s="26"/>
      <c r="H20" s="26"/>
      <c r="I20" s="51"/>
      <c r="J20" s="219"/>
      <c r="K20" s="25"/>
      <c r="L20" s="26"/>
      <c r="M20" s="26"/>
      <c r="N20" s="26"/>
      <c r="O20" s="51"/>
      <c r="P20" s="219"/>
      <c r="Q20" s="198"/>
      <c r="R20" s="164"/>
    </row>
    <row r="21" spans="1:18" ht="37.5" customHeight="1">
      <c r="A21" s="186" t="s">
        <v>41</v>
      </c>
      <c r="B21" s="226" t="s">
        <v>42</v>
      </c>
      <c r="C21" s="449" t="s">
        <v>234</v>
      </c>
      <c r="D21" s="768" t="s">
        <v>290</v>
      </c>
      <c r="E21" s="147">
        <v>20</v>
      </c>
      <c r="F21" s="148">
        <v>66</v>
      </c>
      <c r="G21" s="148"/>
      <c r="H21" s="463">
        <f>E21+F21</f>
        <v>86</v>
      </c>
      <c r="I21" s="464">
        <f>H21/14</f>
        <v>6.142857142857143</v>
      </c>
      <c r="J21" s="220" t="s">
        <v>18</v>
      </c>
      <c r="K21" s="183">
        <v>40</v>
      </c>
      <c r="L21" s="27">
        <v>21</v>
      </c>
      <c r="M21" s="27"/>
      <c r="N21" s="27">
        <f>K21+L21</f>
        <v>61</v>
      </c>
      <c r="O21" s="178">
        <f t="shared" si="1"/>
        <v>4.357142857142857</v>
      </c>
      <c r="P21" s="220" t="s">
        <v>17</v>
      </c>
      <c r="Q21" s="199">
        <f t="shared" si="0"/>
        <v>147</v>
      </c>
      <c r="R21" s="194">
        <f>N21+H21</f>
        <v>147</v>
      </c>
    </row>
    <row r="22" spans="1:18" ht="36" customHeight="1" thickBot="1">
      <c r="A22" s="236" t="s">
        <v>117</v>
      </c>
      <c r="B22" s="228" t="s">
        <v>118</v>
      </c>
      <c r="C22" s="260" t="s">
        <v>60</v>
      </c>
      <c r="D22" s="416" t="s">
        <v>277</v>
      </c>
      <c r="E22" s="229"/>
      <c r="F22" s="230">
        <v>36</v>
      </c>
      <c r="G22" s="230"/>
      <c r="H22" s="234">
        <f>E22+F22</f>
        <v>36</v>
      </c>
      <c r="I22" s="238">
        <f>H22/14</f>
        <v>2.5714285714285716</v>
      </c>
      <c r="J22" s="217" t="s">
        <v>18</v>
      </c>
      <c r="K22" s="180">
        <v>32</v>
      </c>
      <c r="L22" s="22">
        <v>32</v>
      </c>
      <c r="M22" s="22"/>
      <c r="N22" s="22">
        <f>K22+L22</f>
        <v>64</v>
      </c>
      <c r="O22" s="181">
        <f t="shared" si="1"/>
        <v>4.571428571428571</v>
      </c>
      <c r="P22" s="217" t="s">
        <v>18</v>
      </c>
      <c r="Q22" s="191">
        <f t="shared" si="0"/>
        <v>100</v>
      </c>
      <c r="R22" s="200">
        <f>N22+H22</f>
        <v>100</v>
      </c>
    </row>
    <row r="23" spans="1:18" ht="40.5" customHeight="1" thickBot="1">
      <c r="A23" s="591" t="s">
        <v>47</v>
      </c>
      <c r="B23" s="592"/>
      <c r="C23" s="592"/>
      <c r="D23" s="769"/>
      <c r="E23" s="462"/>
      <c r="F23" s="461"/>
      <c r="G23" s="461"/>
      <c r="H23" s="234"/>
      <c r="I23" s="238"/>
      <c r="J23" s="221"/>
      <c r="K23" s="45"/>
      <c r="L23" s="31"/>
      <c r="M23" s="31"/>
      <c r="N23" s="31"/>
      <c r="O23" s="51"/>
      <c r="P23" s="221"/>
      <c r="Q23" s="201"/>
      <c r="R23" s="202"/>
    </row>
    <row r="24" spans="1:18" ht="35.25" customHeight="1">
      <c r="A24" s="467" t="s">
        <v>119</v>
      </c>
      <c r="B24" s="226" t="s">
        <v>120</v>
      </c>
      <c r="C24" s="448" t="s">
        <v>61</v>
      </c>
      <c r="D24" s="252" t="s">
        <v>296</v>
      </c>
      <c r="E24" s="37"/>
      <c r="F24" s="20"/>
      <c r="G24" s="23"/>
      <c r="H24" s="23"/>
      <c r="I24" s="178"/>
      <c r="J24" s="216"/>
      <c r="K24" s="177">
        <v>20</v>
      </c>
      <c r="L24" s="23">
        <v>42</v>
      </c>
      <c r="M24" s="23"/>
      <c r="N24" s="23">
        <f>K24+L24</f>
        <v>62</v>
      </c>
      <c r="O24" s="178">
        <f t="shared" si="1"/>
        <v>4.428571428571429</v>
      </c>
      <c r="P24" s="216" t="s">
        <v>18</v>
      </c>
      <c r="Q24" s="204">
        <f t="shared" si="0"/>
        <v>62</v>
      </c>
      <c r="R24" s="205">
        <f>N24+H24</f>
        <v>62</v>
      </c>
    </row>
    <row r="25" spans="1:18" ht="37.5" customHeight="1">
      <c r="A25" s="467" t="s">
        <v>121</v>
      </c>
      <c r="B25" s="233" t="s">
        <v>122</v>
      </c>
      <c r="C25" s="448" t="s">
        <v>234</v>
      </c>
      <c r="D25" s="252" t="s">
        <v>290</v>
      </c>
      <c r="E25" s="37"/>
      <c r="F25" s="20"/>
      <c r="G25" s="23"/>
      <c r="H25" s="23"/>
      <c r="I25" s="178"/>
      <c r="J25" s="216"/>
      <c r="K25" s="179"/>
      <c r="L25" s="20">
        <v>32</v>
      </c>
      <c r="M25" s="20"/>
      <c r="N25" s="20">
        <f>K25+L25</f>
        <v>32</v>
      </c>
      <c r="O25" s="178">
        <f t="shared" si="1"/>
        <v>2.2857142857142856</v>
      </c>
      <c r="P25" s="216" t="s">
        <v>18</v>
      </c>
      <c r="Q25" s="204">
        <f t="shared" si="0"/>
        <v>32</v>
      </c>
      <c r="R25" s="205">
        <f>N25+H25</f>
        <v>32</v>
      </c>
    </row>
    <row r="26" spans="1:18" ht="43.5" customHeight="1" thickBot="1">
      <c r="A26" s="468" t="s">
        <v>123</v>
      </c>
      <c r="B26" s="228" t="s">
        <v>124</v>
      </c>
      <c r="C26" s="260" t="s">
        <v>237</v>
      </c>
      <c r="D26" s="755" t="s">
        <v>283</v>
      </c>
      <c r="E26" s="44"/>
      <c r="F26" s="22"/>
      <c r="G26" s="27"/>
      <c r="H26" s="27"/>
      <c r="I26" s="181"/>
      <c r="J26" s="217"/>
      <c r="K26" s="180"/>
      <c r="L26" s="22">
        <v>36</v>
      </c>
      <c r="M26" s="22"/>
      <c r="N26" s="22">
        <f>K26+L26</f>
        <v>36</v>
      </c>
      <c r="O26" s="181">
        <f t="shared" si="1"/>
        <v>2.5714285714285716</v>
      </c>
      <c r="P26" s="216" t="s">
        <v>18</v>
      </c>
      <c r="Q26" s="206">
        <f t="shared" si="0"/>
        <v>36</v>
      </c>
      <c r="R26" s="207">
        <f>N26+H26</f>
        <v>36</v>
      </c>
    </row>
    <row r="27" spans="1:18" ht="31.5" customHeight="1" thickBot="1">
      <c r="A27" s="581" t="s">
        <v>50</v>
      </c>
      <c r="B27" s="582"/>
      <c r="C27" s="582"/>
      <c r="D27" s="547"/>
      <c r="E27" s="25"/>
      <c r="F27" s="26"/>
      <c r="G27" s="26"/>
      <c r="H27" s="26"/>
      <c r="I27" s="51"/>
      <c r="J27" s="219"/>
      <c r="K27" s="25"/>
      <c r="L27" s="26"/>
      <c r="M27" s="26"/>
      <c r="N27" s="26"/>
      <c r="O27" s="51"/>
      <c r="P27" s="219"/>
      <c r="Q27" s="198"/>
      <c r="R27" s="164"/>
    </row>
    <row r="28" spans="1:18" ht="57" customHeight="1">
      <c r="A28" s="235" t="s">
        <v>70</v>
      </c>
      <c r="B28" s="226" t="s">
        <v>125</v>
      </c>
      <c r="C28" s="448" t="s">
        <v>226</v>
      </c>
      <c r="D28" s="418" t="s">
        <v>278</v>
      </c>
      <c r="E28" s="179"/>
      <c r="F28" s="20"/>
      <c r="G28" s="23"/>
      <c r="H28" s="23"/>
      <c r="I28" s="178"/>
      <c r="J28" s="216"/>
      <c r="K28" s="177">
        <v>20</v>
      </c>
      <c r="L28" s="23">
        <v>16</v>
      </c>
      <c r="M28" s="23"/>
      <c r="N28" s="23">
        <f>K28+L28</f>
        <v>36</v>
      </c>
      <c r="O28" s="178">
        <f t="shared" si="1"/>
        <v>2.5714285714285716</v>
      </c>
      <c r="P28" s="216" t="s">
        <v>18</v>
      </c>
      <c r="Q28" s="204">
        <f t="shared" si="0"/>
        <v>36</v>
      </c>
      <c r="R28" s="209">
        <f>N28+H28</f>
        <v>36</v>
      </c>
    </row>
    <row r="29" spans="1:18" ht="48" customHeight="1" thickBot="1">
      <c r="A29" s="236" t="s">
        <v>75</v>
      </c>
      <c r="B29" s="228" t="s">
        <v>78</v>
      </c>
      <c r="C29" s="260" t="s">
        <v>238</v>
      </c>
      <c r="D29" s="260" t="s">
        <v>279</v>
      </c>
      <c r="E29" s="180"/>
      <c r="F29" s="22"/>
      <c r="G29" s="27"/>
      <c r="H29" s="27"/>
      <c r="I29" s="181"/>
      <c r="J29" s="217"/>
      <c r="K29" s="180">
        <v>12</v>
      </c>
      <c r="L29" s="22">
        <v>22</v>
      </c>
      <c r="M29" s="22"/>
      <c r="N29" s="22">
        <f>K29+L29</f>
        <v>34</v>
      </c>
      <c r="O29" s="181">
        <f t="shared" si="1"/>
        <v>2.4285714285714284</v>
      </c>
      <c r="P29" s="216" t="s">
        <v>18</v>
      </c>
      <c r="Q29" s="206">
        <f t="shared" si="0"/>
        <v>34</v>
      </c>
      <c r="R29" s="210">
        <f>N29+H29</f>
        <v>34</v>
      </c>
    </row>
    <row r="30" spans="1:18" ht="38.25" customHeight="1" thickBot="1">
      <c r="A30" s="581" t="s">
        <v>126</v>
      </c>
      <c r="B30" s="582"/>
      <c r="C30" s="582"/>
      <c r="D30" s="547"/>
      <c r="E30" s="25"/>
      <c r="F30" s="26"/>
      <c r="G30" s="26"/>
      <c r="H30" s="26"/>
      <c r="I30" s="51"/>
      <c r="J30" s="219"/>
      <c r="K30" s="25"/>
      <c r="L30" s="26"/>
      <c r="M30" s="26"/>
      <c r="N30" s="26"/>
      <c r="O30" s="51"/>
      <c r="P30" s="219" t="s">
        <v>251</v>
      </c>
      <c r="Q30" s="211"/>
      <c r="R30" s="212"/>
    </row>
    <row r="31" spans="1:18" ht="37.5" customHeight="1">
      <c r="A31" s="186" t="s">
        <v>127</v>
      </c>
      <c r="B31" s="226" t="s">
        <v>128</v>
      </c>
      <c r="C31" s="645" t="s">
        <v>185</v>
      </c>
      <c r="D31" s="562"/>
      <c r="E31" s="177">
        <v>36</v>
      </c>
      <c r="F31" s="23">
        <v>60</v>
      </c>
      <c r="G31" s="23"/>
      <c r="H31" s="23">
        <f>E31+F31</f>
        <v>96</v>
      </c>
      <c r="I31" s="178">
        <f>H31/14</f>
        <v>6.857142857142857</v>
      </c>
      <c r="J31" s="460" t="s">
        <v>17</v>
      </c>
      <c r="K31" s="177"/>
      <c r="L31" s="23"/>
      <c r="M31" s="23"/>
      <c r="N31" s="23"/>
      <c r="O31" s="178"/>
      <c r="P31" s="222"/>
      <c r="Q31" s="203">
        <f t="shared" si="0"/>
        <v>96</v>
      </c>
      <c r="R31" s="208">
        <f>N31+H31</f>
        <v>96</v>
      </c>
    </row>
    <row r="32" spans="1:18" ht="40.5" customHeight="1">
      <c r="A32" s="235" t="s">
        <v>129</v>
      </c>
      <c r="B32" s="233" t="s">
        <v>85</v>
      </c>
      <c r="C32" s="692"/>
      <c r="D32" s="566"/>
      <c r="E32" s="179"/>
      <c r="F32" s="20"/>
      <c r="G32" s="23">
        <v>108</v>
      </c>
      <c r="H32" s="23"/>
      <c r="I32" s="178"/>
      <c r="J32" s="216" t="s">
        <v>67</v>
      </c>
      <c r="K32" s="179"/>
      <c r="L32" s="20"/>
      <c r="M32" s="20">
        <v>36</v>
      </c>
      <c r="N32" s="20"/>
      <c r="O32" s="178"/>
      <c r="P32" s="687" t="s">
        <v>18</v>
      </c>
      <c r="Q32" s="204"/>
      <c r="R32" s="209">
        <v>144</v>
      </c>
    </row>
    <row r="33" spans="1:18" ht="39" customHeight="1" thickBot="1">
      <c r="A33" s="236" t="s">
        <v>130</v>
      </c>
      <c r="B33" s="228" t="s">
        <v>87</v>
      </c>
      <c r="C33" s="690"/>
      <c r="D33" s="567"/>
      <c r="E33" s="180"/>
      <c r="F33" s="22"/>
      <c r="G33" s="27"/>
      <c r="H33" s="27"/>
      <c r="I33" s="181"/>
      <c r="J33" s="217"/>
      <c r="K33" s="180"/>
      <c r="L33" s="22"/>
      <c r="M33" s="22">
        <v>180</v>
      </c>
      <c r="N33" s="22"/>
      <c r="O33" s="181"/>
      <c r="P33" s="688"/>
      <c r="Q33" s="206"/>
      <c r="R33" s="210">
        <v>180</v>
      </c>
    </row>
    <row r="34" spans="1:18" ht="45" customHeight="1" thickBot="1">
      <c r="A34" s="581" t="s">
        <v>131</v>
      </c>
      <c r="B34" s="582"/>
      <c r="C34" s="582"/>
      <c r="D34" s="547"/>
      <c r="E34" s="25"/>
      <c r="F34" s="26"/>
      <c r="G34" s="26"/>
      <c r="H34" s="26"/>
      <c r="I34" s="51"/>
      <c r="J34" s="219"/>
      <c r="K34" s="25"/>
      <c r="L34" s="26"/>
      <c r="M34" s="26"/>
      <c r="N34" s="26"/>
      <c r="O34" s="51"/>
      <c r="P34" s="219"/>
      <c r="Q34" s="211"/>
      <c r="R34" s="212"/>
    </row>
    <row r="35" spans="1:18" ht="41.25" customHeight="1">
      <c r="A35" s="186" t="s">
        <v>132</v>
      </c>
      <c r="B35" s="226" t="s">
        <v>133</v>
      </c>
      <c r="C35" s="645" t="s">
        <v>185</v>
      </c>
      <c r="D35" s="562"/>
      <c r="E35" s="177"/>
      <c r="F35" s="23"/>
      <c r="G35" s="23"/>
      <c r="H35" s="23"/>
      <c r="I35" s="178"/>
      <c r="J35" s="222"/>
      <c r="K35" s="177"/>
      <c r="L35" s="23">
        <v>62</v>
      </c>
      <c r="M35" s="23"/>
      <c r="N35" s="23">
        <f>K35+L35</f>
        <v>62</v>
      </c>
      <c r="O35" s="178">
        <f t="shared" si="1"/>
        <v>4.428571428571429</v>
      </c>
      <c r="P35" s="217" t="s">
        <v>18</v>
      </c>
      <c r="Q35" s="203">
        <f t="shared" si="0"/>
        <v>62</v>
      </c>
      <c r="R35" s="208">
        <f>N35+H35</f>
        <v>62</v>
      </c>
    </row>
    <row r="36" spans="1:18" ht="39.75" customHeight="1" thickBot="1">
      <c r="A36" s="236" t="s">
        <v>134</v>
      </c>
      <c r="B36" s="228" t="s">
        <v>85</v>
      </c>
      <c r="C36" s="690"/>
      <c r="D36" s="567"/>
      <c r="E36" s="180"/>
      <c r="F36" s="22"/>
      <c r="G36" s="27"/>
      <c r="H36" s="27"/>
      <c r="I36" s="181"/>
      <c r="J36" s="217"/>
      <c r="K36" s="180"/>
      <c r="L36" s="22"/>
      <c r="M36" s="22">
        <v>108</v>
      </c>
      <c r="N36" s="22"/>
      <c r="O36" s="178"/>
      <c r="P36" s="217" t="s">
        <v>18</v>
      </c>
      <c r="Q36" s="213"/>
      <c r="R36" s="214">
        <v>108</v>
      </c>
    </row>
    <row r="37" spans="1:18" ht="46.5" customHeight="1" thickBot="1">
      <c r="A37" s="675" t="s">
        <v>4</v>
      </c>
      <c r="B37" s="676"/>
      <c r="C37" s="382"/>
      <c r="D37" s="564"/>
      <c r="E37" s="444">
        <f>SUM(E15:E36)</f>
        <v>108</v>
      </c>
      <c r="F37" s="445">
        <f>SUM(F15:F36)</f>
        <v>396</v>
      </c>
      <c r="G37" s="445">
        <f>SUM(G15:G36)</f>
        <v>108</v>
      </c>
      <c r="H37" s="445">
        <f>SUM(H15:H36)</f>
        <v>504</v>
      </c>
      <c r="I37" s="285">
        <f>SUM(I15:I36)</f>
        <v>36</v>
      </c>
      <c r="J37" s="223"/>
      <c r="K37" s="444">
        <f>SUM(K15:K36)</f>
        <v>124</v>
      </c>
      <c r="L37" s="445">
        <f>SUM(L15:L36)</f>
        <v>380</v>
      </c>
      <c r="M37" s="445">
        <f>SUM(M15:M36)</f>
        <v>324</v>
      </c>
      <c r="N37" s="445">
        <f>SUM(N15:N36)</f>
        <v>504</v>
      </c>
      <c r="O37" s="465">
        <f>SUM(O15:O36)</f>
        <v>36</v>
      </c>
      <c r="P37" s="224"/>
      <c r="Q37" s="225">
        <f>SUM(Q15:Q36)</f>
        <v>1008</v>
      </c>
      <c r="R37" s="225">
        <f>SUM(R15:R36)</f>
        <v>1440</v>
      </c>
    </row>
    <row r="38" spans="1:18" ht="20.25">
      <c r="A38" s="8"/>
      <c r="B38" s="9"/>
      <c r="C38" s="419"/>
      <c r="D38" s="419"/>
      <c r="E38" s="9"/>
      <c r="F38" s="9"/>
      <c r="G38" s="9"/>
      <c r="H38" s="8"/>
      <c r="I38" s="8"/>
      <c r="J38" s="7"/>
      <c r="K38" s="7"/>
      <c r="L38" s="7"/>
      <c r="M38" s="7"/>
      <c r="N38" s="7"/>
      <c r="O38" s="7"/>
      <c r="P38" s="7"/>
      <c r="Q38" s="7"/>
      <c r="R38" s="7"/>
    </row>
    <row r="39" spans="1:18" ht="43.5" customHeight="1">
      <c r="A39" s="621" t="s">
        <v>179</v>
      </c>
      <c r="B39" s="621"/>
      <c r="C39" s="621"/>
      <c r="D39" s="561"/>
      <c r="E39" s="9"/>
      <c r="F39" s="9"/>
      <c r="G39" s="9"/>
      <c r="H39" s="9"/>
      <c r="I39" s="9"/>
      <c r="J39" s="12"/>
      <c r="K39" s="12"/>
      <c r="L39" s="12"/>
      <c r="M39" s="12"/>
      <c r="N39" s="7"/>
      <c r="O39" s="7"/>
      <c r="P39" s="7"/>
      <c r="Q39" s="7"/>
      <c r="R39" s="7"/>
    </row>
    <row r="40" spans="1:18" ht="9" customHeight="1">
      <c r="A40" s="11"/>
      <c r="B40" s="9"/>
      <c r="C40" s="420"/>
      <c r="D40" s="420"/>
      <c r="E40" s="9"/>
      <c r="F40" s="9"/>
      <c r="G40" s="9"/>
      <c r="H40" s="9"/>
      <c r="I40" s="9"/>
      <c r="J40" s="14"/>
      <c r="K40" s="13"/>
      <c r="L40" s="14"/>
      <c r="M40" s="14"/>
      <c r="N40" s="13"/>
      <c r="O40" s="13"/>
      <c r="P40" s="7"/>
      <c r="Q40" s="7"/>
      <c r="R40" s="7"/>
    </row>
    <row r="41" spans="1:18" ht="20.25" hidden="1">
      <c r="A41" s="11"/>
      <c r="B41" s="9"/>
      <c r="C41" s="420"/>
      <c r="D41" s="420"/>
      <c r="E41" s="9"/>
      <c r="F41" s="9"/>
      <c r="G41" s="9"/>
      <c r="H41" s="9"/>
      <c r="I41" s="9"/>
      <c r="J41" s="15"/>
      <c r="K41" s="9"/>
      <c r="L41" s="15"/>
      <c r="M41" s="15"/>
      <c r="N41" s="7"/>
      <c r="O41" s="7"/>
      <c r="P41" s="7"/>
      <c r="Q41" s="7"/>
      <c r="R41" s="7"/>
    </row>
    <row r="42" spans="1:18" ht="20.25" hidden="1">
      <c r="A42" s="11"/>
      <c r="B42" s="16"/>
      <c r="C42" s="421"/>
      <c r="D42" s="421"/>
      <c r="E42" s="16"/>
      <c r="F42" s="16"/>
      <c r="G42" s="16"/>
      <c r="H42" s="16"/>
      <c r="I42" s="16"/>
      <c r="J42" s="15"/>
      <c r="K42" s="7"/>
      <c r="L42" s="17"/>
      <c r="M42" s="17"/>
      <c r="N42" s="7"/>
      <c r="O42" s="7"/>
      <c r="P42" s="7"/>
      <c r="Q42" s="7"/>
      <c r="R42" s="7"/>
    </row>
    <row r="43" spans="1:18" ht="39.75" customHeight="1">
      <c r="A43" s="611" t="s">
        <v>178</v>
      </c>
      <c r="B43" s="611"/>
      <c r="C43" s="611"/>
      <c r="D43" s="611"/>
      <c r="E43" s="611"/>
      <c r="F43" s="611"/>
      <c r="G43" s="146"/>
      <c r="H43" s="13"/>
      <c r="I43" s="13"/>
      <c r="J43" s="7"/>
      <c r="K43" s="7"/>
      <c r="L43" s="7"/>
      <c r="M43" s="7"/>
      <c r="N43" s="7"/>
      <c r="O43" s="7"/>
      <c r="P43" s="7"/>
      <c r="Q43" s="7"/>
      <c r="R43" s="7"/>
    </row>
    <row r="44" spans="1:18" ht="23.25" customHeight="1">
      <c r="A44" s="146"/>
      <c r="B44" s="146"/>
      <c r="C44" s="146"/>
      <c r="D44" s="146"/>
      <c r="E44" s="146"/>
      <c r="F44" s="146"/>
      <c r="G44" s="146"/>
      <c r="H44" s="13"/>
      <c r="I44" s="13"/>
      <c r="J44" s="7"/>
      <c r="K44" s="7"/>
      <c r="L44" s="7"/>
      <c r="M44" s="7"/>
      <c r="N44" s="7"/>
      <c r="O44" s="7"/>
      <c r="P44" s="7"/>
      <c r="Q44" s="7"/>
      <c r="R44" s="7"/>
    </row>
    <row r="45" spans="1:18" ht="39" customHeight="1">
      <c r="A45" s="611" t="s">
        <v>241</v>
      </c>
      <c r="B45" s="611"/>
      <c r="C45" s="611"/>
      <c r="D45" s="611"/>
      <c r="E45" s="611"/>
      <c r="F45" s="611"/>
      <c r="G45" s="146"/>
      <c r="H45" s="16"/>
      <c r="I45" s="16"/>
      <c r="J45" s="7"/>
      <c r="K45" s="7"/>
      <c r="L45" s="7"/>
      <c r="M45" s="7"/>
      <c r="N45" s="7"/>
      <c r="O45" s="7"/>
      <c r="P45" s="7"/>
      <c r="Q45" s="7"/>
      <c r="R45" s="7"/>
    </row>
    <row r="46" spans="1:18" ht="20.25">
      <c r="A46" s="11"/>
      <c r="B46" s="650"/>
      <c r="C46" s="650"/>
      <c r="D46" s="650"/>
      <c r="E46" s="650"/>
      <c r="F46" s="650"/>
      <c r="G46" s="13"/>
      <c r="H46" s="13"/>
      <c r="I46" s="13"/>
      <c r="J46" s="7"/>
      <c r="K46" s="7"/>
      <c r="L46" s="7"/>
      <c r="M46" s="7"/>
      <c r="N46" s="7"/>
      <c r="O46" s="7"/>
      <c r="P46" s="7"/>
      <c r="Q46" s="7"/>
      <c r="R46" s="7"/>
    </row>
    <row r="47" spans="1:18" ht="20.25">
      <c r="A47" s="11"/>
      <c r="B47" s="650"/>
      <c r="C47" s="650"/>
      <c r="D47" s="650"/>
      <c r="E47" s="650"/>
      <c r="F47" s="650"/>
      <c r="G47" s="13"/>
      <c r="H47" s="16"/>
      <c r="I47" s="16"/>
      <c r="J47" s="7"/>
      <c r="K47" s="7"/>
      <c r="L47" s="7"/>
      <c r="M47" s="7"/>
      <c r="N47" s="7"/>
      <c r="O47" s="7"/>
      <c r="P47" s="7"/>
      <c r="Q47" s="7"/>
      <c r="R47" s="7"/>
    </row>
    <row r="48" spans="1:7" ht="20.25">
      <c r="A48" s="11"/>
      <c r="B48" s="16"/>
      <c r="C48" s="421"/>
      <c r="D48" s="421"/>
      <c r="E48" s="16"/>
      <c r="F48" s="16"/>
      <c r="G48" s="16"/>
    </row>
  </sheetData>
  <sheetProtection selectLockedCells="1" selectUnlockedCells="1"/>
  <mergeCells count="32">
    <mergeCell ref="A1:B1"/>
    <mergeCell ref="A2:B2"/>
    <mergeCell ref="A3:B3"/>
    <mergeCell ref="A4:B4"/>
    <mergeCell ref="A6:R6"/>
    <mergeCell ref="B7:R7"/>
    <mergeCell ref="A9:C9"/>
    <mergeCell ref="C31:C33"/>
    <mergeCell ref="A14:C14"/>
    <mergeCell ref="P12:P13"/>
    <mergeCell ref="K12:O12"/>
    <mergeCell ref="Q12:Q13"/>
    <mergeCell ref="J12:J13"/>
    <mergeCell ref="A10:C10"/>
    <mergeCell ref="A39:C39"/>
    <mergeCell ref="A43:F43"/>
    <mergeCell ref="A20:C20"/>
    <mergeCell ref="A12:A13"/>
    <mergeCell ref="A37:B37"/>
    <mergeCell ref="C35:C36"/>
    <mergeCell ref="A30:C30"/>
    <mergeCell ref="A34:C34"/>
    <mergeCell ref="B47:F47"/>
    <mergeCell ref="E12:I12"/>
    <mergeCell ref="P32:P33"/>
    <mergeCell ref="R12:R13"/>
    <mergeCell ref="C12:C13"/>
    <mergeCell ref="A23:C23"/>
    <mergeCell ref="A27:C27"/>
    <mergeCell ref="B46:F46"/>
    <mergeCell ref="B12:B13"/>
    <mergeCell ref="A45:F45"/>
  </mergeCell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50" zoomScaleNormal="75" zoomScaleSheetLayoutView="50" zoomScalePageLayoutView="0" workbookViewId="0" topLeftCell="A13">
      <selection activeCell="D22" sqref="D22"/>
    </sheetView>
  </sheetViews>
  <sheetFormatPr defaultColWidth="9.140625" defaultRowHeight="12.75"/>
  <cols>
    <col min="1" max="1" width="22.8515625" style="3" customWidth="1"/>
    <col min="2" max="2" width="83.00390625" style="4" customWidth="1"/>
    <col min="3" max="3" width="42.00390625" style="387" customWidth="1"/>
    <col min="4" max="4" width="58.28125" style="387" customWidth="1"/>
    <col min="5" max="18" width="15.7109375" style="4" customWidth="1"/>
    <col min="19" max="16384" width="9.140625" style="4" customWidth="1"/>
  </cols>
  <sheetData>
    <row r="1" spans="1:4" ht="37.5" customHeight="1">
      <c r="A1" s="698" t="s">
        <v>13</v>
      </c>
      <c r="B1" s="698"/>
      <c r="C1" s="388"/>
      <c r="D1" s="388"/>
    </row>
    <row r="2" spans="1:4" ht="34.5" customHeight="1">
      <c r="A2" s="698" t="s">
        <v>20</v>
      </c>
      <c r="B2" s="698"/>
      <c r="C2" s="388"/>
      <c r="D2" s="388"/>
    </row>
    <row r="3" spans="1:4" ht="40.5" customHeight="1">
      <c r="A3" s="698" t="s">
        <v>21</v>
      </c>
      <c r="B3" s="698"/>
      <c r="C3" s="388"/>
      <c r="D3" s="388"/>
    </row>
    <row r="4" spans="1:4" ht="33" customHeight="1">
      <c r="A4" s="698" t="s">
        <v>168</v>
      </c>
      <c r="B4" s="698"/>
      <c r="C4" s="388"/>
      <c r="D4" s="388"/>
    </row>
    <row r="5" spans="2:4" ht="23.25">
      <c r="B5" s="18"/>
      <c r="C5" s="388"/>
      <c r="D5" s="388"/>
    </row>
    <row r="6" spans="1:18" ht="33.75" customHeight="1">
      <c r="A6" s="638" t="s">
        <v>181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</row>
    <row r="7" spans="1:18" ht="39.75" customHeight="1">
      <c r="A7" s="469"/>
      <c r="B7" s="677" t="s">
        <v>240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</row>
    <row r="8" spans="1:18" ht="20.25" customHeight="1">
      <c r="A8" s="2"/>
      <c r="B8" s="55"/>
      <c r="C8" s="386"/>
      <c r="D8" s="38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s="145" customFormat="1" ht="36.75" customHeight="1">
      <c r="A9" s="647" t="s">
        <v>15</v>
      </c>
      <c r="B9" s="647"/>
      <c r="C9" s="647"/>
      <c r="D9" s="289"/>
      <c r="E9" s="5"/>
      <c r="F9" s="5"/>
      <c r="G9" s="5"/>
      <c r="H9" s="19"/>
      <c r="I9" s="19"/>
      <c r="J9" s="19"/>
      <c r="K9" s="19"/>
      <c r="L9" s="5"/>
      <c r="M9" s="5"/>
      <c r="N9" s="5"/>
      <c r="O9" s="5"/>
      <c r="P9" s="5"/>
      <c r="Q9" s="5"/>
      <c r="R9" s="4"/>
    </row>
    <row r="10" spans="1:18" s="145" customFormat="1" ht="33.75" customHeight="1">
      <c r="A10" s="647" t="s">
        <v>299</v>
      </c>
      <c r="B10" s="647"/>
      <c r="C10" s="647"/>
      <c r="D10" s="289" t="s">
        <v>300</v>
      </c>
      <c r="E10" s="5"/>
      <c r="F10" s="5"/>
      <c r="G10" s="5"/>
      <c r="H10" s="19"/>
      <c r="I10" s="19"/>
      <c r="J10" s="19"/>
      <c r="K10" s="19"/>
      <c r="L10" s="5"/>
      <c r="M10" s="5"/>
      <c r="N10" s="5"/>
      <c r="O10" s="5"/>
      <c r="P10" s="5"/>
      <c r="Q10" s="5"/>
      <c r="R10" s="4"/>
    </row>
    <row r="11" spans="1:17" ht="18.75" thickBot="1">
      <c r="A11" s="2"/>
      <c r="B11" s="6"/>
      <c r="C11" s="389"/>
      <c r="D11" s="38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 ht="37.5" customHeight="1" thickBot="1">
      <c r="A12" s="648" t="s">
        <v>0</v>
      </c>
      <c r="B12" s="648" t="s">
        <v>14</v>
      </c>
      <c r="C12" s="655" t="s">
        <v>5</v>
      </c>
      <c r="D12" s="756"/>
      <c r="E12" s="684" t="s">
        <v>249</v>
      </c>
      <c r="F12" s="685"/>
      <c r="G12" s="685"/>
      <c r="H12" s="685"/>
      <c r="I12" s="686"/>
      <c r="J12" s="653" t="s">
        <v>1</v>
      </c>
      <c r="K12" s="685" t="s">
        <v>250</v>
      </c>
      <c r="L12" s="694"/>
      <c r="M12" s="694"/>
      <c r="N12" s="694"/>
      <c r="O12" s="695"/>
      <c r="P12" s="653" t="s">
        <v>1</v>
      </c>
      <c r="Q12" s="696" t="s">
        <v>6</v>
      </c>
      <c r="R12" s="665" t="s">
        <v>8</v>
      </c>
    </row>
    <row r="13" spans="1:18" ht="129" customHeight="1" thickBot="1">
      <c r="A13" s="649"/>
      <c r="B13" s="649"/>
      <c r="C13" s="656"/>
      <c r="D13" s="757" t="s">
        <v>275</v>
      </c>
      <c r="E13" s="453" t="s">
        <v>10</v>
      </c>
      <c r="F13" s="454" t="s">
        <v>11</v>
      </c>
      <c r="G13" s="454" t="s">
        <v>248</v>
      </c>
      <c r="H13" s="454" t="s">
        <v>12</v>
      </c>
      <c r="I13" s="455" t="s">
        <v>7</v>
      </c>
      <c r="J13" s="674"/>
      <c r="K13" s="453" t="s">
        <v>10</v>
      </c>
      <c r="L13" s="454" t="s">
        <v>11</v>
      </c>
      <c r="M13" s="454" t="s">
        <v>248</v>
      </c>
      <c r="N13" s="454" t="s">
        <v>12</v>
      </c>
      <c r="O13" s="455" t="s">
        <v>7</v>
      </c>
      <c r="P13" s="693"/>
      <c r="Q13" s="697"/>
      <c r="R13" s="666"/>
    </row>
    <row r="14" spans="1:18" ht="34.5" customHeight="1" thickBot="1">
      <c r="A14" s="667" t="s">
        <v>25</v>
      </c>
      <c r="B14" s="668"/>
      <c r="C14" s="668"/>
      <c r="D14" s="767"/>
      <c r="E14" s="450"/>
      <c r="F14" s="451"/>
      <c r="G14" s="451"/>
      <c r="H14" s="451"/>
      <c r="I14" s="452"/>
      <c r="J14" s="215"/>
      <c r="K14" s="457"/>
      <c r="L14" s="458"/>
      <c r="M14" s="458"/>
      <c r="N14" s="451"/>
      <c r="O14" s="459"/>
      <c r="P14" s="215"/>
      <c r="Q14" s="175"/>
      <c r="R14" s="176"/>
    </row>
    <row r="15" spans="1:18" ht="39" customHeight="1">
      <c r="A15" s="235" t="s">
        <v>28</v>
      </c>
      <c r="B15" s="226" t="s">
        <v>29</v>
      </c>
      <c r="C15" s="447" t="s">
        <v>237</v>
      </c>
      <c r="D15" s="418" t="s">
        <v>283</v>
      </c>
      <c r="E15" s="179">
        <v>7</v>
      </c>
      <c r="F15" s="20">
        <v>53</v>
      </c>
      <c r="G15" s="23"/>
      <c r="H15" s="23">
        <f>E15+F15</f>
        <v>60</v>
      </c>
      <c r="I15" s="178">
        <f>H15/14</f>
        <v>4.285714285714286</v>
      </c>
      <c r="J15" s="216" t="s">
        <v>18</v>
      </c>
      <c r="K15" s="177"/>
      <c r="L15" s="23">
        <v>34</v>
      </c>
      <c r="M15" s="23"/>
      <c r="N15" s="23">
        <f>K15+L15</f>
        <v>34</v>
      </c>
      <c r="O15" s="178">
        <f>N15/14</f>
        <v>2.4285714285714284</v>
      </c>
      <c r="P15" s="216" t="s">
        <v>17</v>
      </c>
      <c r="Q15" s="190">
        <f aca="true" t="shared" si="0" ref="Q15:Q35">R15</f>
        <v>94</v>
      </c>
      <c r="R15" s="193">
        <f>N15+H15</f>
        <v>94</v>
      </c>
    </row>
    <row r="16" spans="1:18" ht="38.25" customHeight="1">
      <c r="A16" s="235" t="s">
        <v>30</v>
      </c>
      <c r="B16" s="233" t="s">
        <v>3</v>
      </c>
      <c r="C16" s="448" t="s">
        <v>54</v>
      </c>
      <c r="D16" s="770" t="s">
        <v>294</v>
      </c>
      <c r="E16" s="180">
        <v>2</v>
      </c>
      <c r="F16" s="22">
        <v>40</v>
      </c>
      <c r="G16" s="20"/>
      <c r="H16" s="23">
        <f>E16+F16</f>
        <v>42</v>
      </c>
      <c r="I16" s="178">
        <f>H16/14</f>
        <v>3</v>
      </c>
      <c r="J16" s="216" t="s">
        <v>18</v>
      </c>
      <c r="K16" s="179"/>
      <c r="L16" s="20">
        <v>45</v>
      </c>
      <c r="M16" s="20"/>
      <c r="N16" s="20">
        <f>K16+L16</f>
        <v>45</v>
      </c>
      <c r="O16" s="178">
        <f aca="true" t="shared" si="1" ref="O16:O35">N16/14</f>
        <v>3.2142857142857144</v>
      </c>
      <c r="P16" s="216" t="s">
        <v>18</v>
      </c>
      <c r="Q16" s="191">
        <f t="shared" si="0"/>
        <v>87</v>
      </c>
      <c r="R16" s="194">
        <f>N16+H16</f>
        <v>87</v>
      </c>
    </row>
    <row r="17" spans="1:18" ht="42" customHeight="1">
      <c r="A17" s="235" t="s">
        <v>31</v>
      </c>
      <c r="B17" s="233" t="s">
        <v>16</v>
      </c>
      <c r="C17" s="448" t="s">
        <v>282</v>
      </c>
      <c r="D17" s="448" t="s">
        <v>285</v>
      </c>
      <c r="E17" s="179">
        <v>23</v>
      </c>
      <c r="F17" s="20">
        <v>36</v>
      </c>
      <c r="G17" s="23"/>
      <c r="H17" s="23">
        <f>E17+F17</f>
        <v>59</v>
      </c>
      <c r="I17" s="178">
        <f>H17/14</f>
        <v>4.214285714285714</v>
      </c>
      <c r="J17" s="216" t="s">
        <v>17</v>
      </c>
      <c r="K17" s="179"/>
      <c r="L17" s="20"/>
      <c r="M17" s="20"/>
      <c r="N17" s="20"/>
      <c r="O17" s="178"/>
      <c r="P17" s="216"/>
      <c r="Q17" s="197">
        <f t="shared" si="0"/>
        <v>59</v>
      </c>
      <c r="R17" s="196">
        <f>N17+H17</f>
        <v>59</v>
      </c>
    </row>
    <row r="18" spans="1:18" ht="40.5" customHeight="1">
      <c r="A18" s="235" t="s">
        <v>32</v>
      </c>
      <c r="B18" s="233" t="s">
        <v>2</v>
      </c>
      <c r="C18" s="448" t="s">
        <v>56</v>
      </c>
      <c r="D18" s="448" t="s">
        <v>276</v>
      </c>
      <c r="E18" s="179"/>
      <c r="F18" s="20">
        <v>53</v>
      </c>
      <c r="G18" s="23"/>
      <c r="H18" s="23">
        <f>E18+F18</f>
        <v>53</v>
      </c>
      <c r="I18" s="178">
        <f>H18/14</f>
        <v>3.7857142857142856</v>
      </c>
      <c r="J18" s="216" t="s">
        <v>18</v>
      </c>
      <c r="K18" s="179"/>
      <c r="L18" s="20">
        <v>38</v>
      </c>
      <c r="M18" s="20"/>
      <c r="N18" s="20">
        <f>K18+L18</f>
        <v>38</v>
      </c>
      <c r="O18" s="178">
        <f t="shared" si="1"/>
        <v>2.7142857142857144</v>
      </c>
      <c r="P18" s="216" t="s">
        <v>18</v>
      </c>
      <c r="Q18" s="190">
        <f t="shared" si="0"/>
        <v>91</v>
      </c>
      <c r="R18" s="195">
        <f>N18+H18</f>
        <v>91</v>
      </c>
    </row>
    <row r="19" spans="1:18" ht="37.5" customHeight="1" thickBot="1">
      <c r="A19" s="235" t="s">
        <v>142</v>
      </c>
      <c r="B19" s="228" t="s">
        <v>183</v>
      </c>
      <c r="C19" s="260" t="s">
        <v>246</v>
      </c>
      <c r="D19" s="260" t="s">
        <v>295</v>
      </c>
      <c r="E19" s="180">
        <v>20</v>
      </c>
      <c r="F19" s="22">
        <v>52</v>
      </c>
      <c r="G19" s="27"/>
      <c r="H19" s="27">
        <f>E19+F19</f>
        <v>72</v>
      </c>
      <c r="I19" s="178">
        <f>H19/14</f>
        <v>5.142857142857143</v>
      </c>
      <c r="J19" s="218" t="s">
        <v>18</v>
      </c>
      <c r="K19" s="180"/>
      <c r="L19" s="22"/>
      <c r="M19" s="22"/>
      <c r="N19" s="22"/>
      <c r="O19" s="181"/>
      <c r="P19" s="218"/>
      <c r="Q19" s="192">
        <f t="shared" si="0"/>
        <v>72</v>
      </c>
      <c r="R19" s="196">
        <f>N19+H19</f>
        <v>72</v>
      </c>
    </row>
    <row r="20" spans="1:18" ht="34.5" customHeight="1" thickBot="1">
      <c r="A20" s="662" t="s">
        <v>40</v>
      </c>
      <c r="B20" s="663"/>
      <c r="C20" s="689"/>
      <c r="D20" s="548"/>
      <c r="E20" s="25"/>
      <c r="F20" s="26"/>
      <c r="G20" s="26"/>
      <c r="H20" s="26"/>
      <c r="I20" s="51"/>
      <c r="J20" s="219"/>
      <c r="K20" s="25"/>
      <c r="L20" s="26"/>
      <c r="M20" s="26"/>
      <c r="N20" s="26"/>
      <c r="O20" s="51"/>
      <c r="P20" s="219"/>
      <c r="Q20" s="198"/>
      <c r="R20" s="164"/>
    </row>
    <row r="21" spans="1:18" ht="37.5" customHeight="1" thickBot="1">
      <c r="A21" s="186" t="s">
        <v>41</v>
      </c>
      <c r="B21" s="226" t="s">
        <v>42</v>
      </c>
      <c r="C21" s="449" t="s">
        <v>234</v>
      </c>
      <c r="D21" s="775" t="s">
        <v>290</v>
      </c>
      <c r="E21" s="147">
        <v>20</v>
      </c>
      <c r="F21" s="148">
        <v>66</v>
      </c>
      <c r="G21" s="148"/>
      <c r="H21" s="463">
        <f>E21+F21</f>
        <v>86</v>
      </c>
      <c r="I21" s="464">
        <f>H21/14</f>
        <v>6.142857142857143</v>
      </c>
      <c r="J21" s="220" t="s">
        <v>18</v>
      </c>
      <c r="K21" s="183">
        <v>40</v>
      </c>
      <c r="L21" s="27">
        <v>21</v>
      </c>
      <c r="M21" s="27"/>
      <c r="N21" s="27">
        <f>K21+L21</f>
        <v>61</v>
      </c>
      <c r="O21" s="178">
        <f t="shared" si="1"/>
        <v>4.357142857142857</v>
      </c>
      <c r="P21" s="220" t="s">
        <v>17</v>
      </c>
      <c r="Q21" s="199">
        <f t="shared" si="0"/>
        <v>147</v>
      </c>
      <c r="R21" s="194">
        <f>N21+H21</f>
        <v>147</v>
      </c>
    </row>
    <row r="22" spans="1:18" ht="36" customHeight="1" thickBot="1">
      <c r="A22" s="236" t="s">
        <v>117</v>
      </c>
      <c r="B22" s="228" t="s">
        <v>118</v>
      </c>
      <c r="C22" s="260" t="s">
        <v>60</v>
      </c>
      <c r="D22" s="768" t="s">
        <v>277</v>
      </c>
      <c r="E22" s="229"/>
      <c r="F22" s="230">
        <v>36</v>
      </c>
      <c r="G22" s="230"/>
      <c r="H22" s="234">
        <f>E22+F22</f>
        <v>36</v>
      </c>
      <c r="I22" s="238">
        <f>H22/14</f>
        <v>2.5714285714285716</v>
      </c>
      <c r="J22" s="217" t="s">
        <v>18</v>
      </c>
      <c r="K22" s="180">
        <v>32</v>
      </c>
      <c r="L22" s="22">
        <v>32</v>
      </c>
      <c r="M22" s="22"/>
      <c r="N22" s="22">
        <f>K22+L22</f>
        <v>64</v>
      </c>
      <c r="O22" s="181">
        <f t="shared" si="1"/>
        <v>4.571428571428571</v>
      </c>
      <c r="P22" s="217" t="s">
        <v>18</v>
      </c>
      <c r="Q22" s="191">
        <f t="shared" si="0"/>
        <v>100</v>
      </c>
      <c r="R22" s="200">
        <f>N22+H22</f>
        <v>100</v>
      </c>
    </row>
    <row r="23" spans="1:18" ht="40.5" customHeight="1" thickBot="1">
      <c r="A23" s="591" t="s">
        <v>47</v>
      </c>
      <c r="B23" s="592"/>
      <c r="C23" s="592"/>
      <c r="D23" s="769"/>
      <c r="E23" s="462"/>
      <c r="F23" s="461"/>
      <c r="G23" s="461"/>
      <c r="H23" s="234"/>
      <c r="I23" s="238"/>
      <c r="J23" s="221"/>
      <c r="K23" s="45"/>
      <c r="L23" s="31"/>
      <c r="M23" s="31"/>
      <c r="N23" s="31"/>
      <c r="O23" s="51"/>
      <c r="P23" s="221"/>
      <c r="Q23" s="201"/>
      <c r="R23" s="202"/>
    </row>
    <row r="24" spans="1:18" ht="35.25" customHeight="1">
      <c r="A24" s="467" t="s">
        <v>119</v>
      </c>
      <c r="B24" s="226" t="s">
        <v>120</v>
      </c>
      <c r="C24" s="448" t="s">
        <v>61</v>
      </c>
      <c r="D24" s="252" t="s">
        <v>296</v>
      </c>
      <c r="E24" s="37"/>
      <c r="F24" s="20"/>
      <c r="G24" s="23"/>
      <c r="H24" s="23"/>
      <c r="I24" s="178"/>
      <c r="J24" s="216"/>
      <c r="K24" s="177">
        <v>20</v>
      </c>
      <c r="L24" s="23">
        <v>42</v>
      </c>
      <c r="M24" s="23"/>
      <c r="N24" s="23">
        <f>K24+L24</f>
        <v>62</v>
      </c>
      <c r="O24" s="178">
        <f t="shared" si="1"/>
        <v>4.428571428571429</v>
      </c>
      <c r="P24" s="216" t="s">
        <v>18</v>
      </c>
      <c r="Q24" s="204">
        <f t="shared" si="0"/>
        <v>62</v>
      </c>
      <c r="R24" s="205">
        <f>N24+H24</f>
        <v>62</v>
      </c>
    </row>
    <row r="25" spans="1:18" ht="37.5" customHeight="1">
      <c r="A25" s="467" t="s">
        <v>121</v>
      </c>
      <c r="B25" s="233" t="s">
        <v>122</v>
      </c>
      <c r="C25" s="448" t="s">
        <v>234</v>
      </c>
      <c r="D25" s="252" t="s">
        <v>290</v>
      </c>
      <c r="E25" s="37"/>
      <c r="F25" s="20"/>
      <c r="G25" s="23"/>
      <c r="H25" s="23"/>
      <c r="I25" s="178"/>
      <c r="J25" s="216"/>
      <c r="K25" s="179"/>
      <c r="L25" s="20">
        <v>32</v>
      </c>
      <c r="M25" s="20"/>
      <c r="N25" s="20">
        <f>K25+L25</f>
        <v>32</v>
      </c>
      <c r="O25" s="178">
        <f t="shared" si="1"/>
        <v>2.2857142857142856</v>
      </c>
      <c r="P25" s="216" t="s">
        <v>18</v>
      </c>
      <c r="Q25" s="204">
        <f t="shared" si="0"/>
        <v>32</v>
      </c>
      <c r="R25" s="205">
        <f>N25+H25</f>
        <v>32</v>
      </c>
    </row>
    <row r="26" spans="1:18" ht="43.5" customHeight="1" thickBot="1">
      <c r="A26" s="468" t="s">
        <v>123</v>
      </c>
      <c r="B26" s="228" t="s">
        <v>124</v>
      </c>
      <c r="C26" s="260" t="s">
        <v>237</v>
      </c>
      <c r="D26" s="755" t="s">
        <v>283</v>
      </c>
      <c r="E26" s="44"/>
      <c r="F26" s="22"/>
      <c r="G26" s="27"/>
      <c r="H26" s="27"/>
      <c r="I26" s="181"/>
      <c r="J26" s="217"/>
      <c r="K26" s="180"/>
      <c r="L26" s="22">
        <v>36</v>
      </c>
      <c r="M26" s="22"/>
      <c r="N26" s="22">
        <f>K26+L26</f>
        <v>36</v>
      </c>
      <c r="O26" s="181">
        <f t="shared" si="1"/>
        <v>2.5714285714285716</v>
      </c>
      <c r="P26" s="216" t="s">
        <v>18</v>
      </c>
      <c r="Q26" s="206">
        <f t="shared" si="0"/>
        <v>36</v>
      </c>
      <c r="R26" s="207">
        <f>N26+H26</f>
        <v>36</v>
      </c>
    </row>
    <row r="27" spans="1:18" ht="31.5" customHeight="1" thickBot="1">
      <c r="A27" s="581" t="s">
        <v>50</v>
      </c>
      <c r="B27" s="582"/>
      <c r="C27" s="582"/>
      <c r="D27" s="547"/>
      <c r="E27" s="25"/>
      <c r="F27" s="26"/>
      <c r="G27" s="26"/>
      <c r="H27" s="26"/>
      <c r="I27" s="51"/>
      <c r="J27" s="219"/>
      <c r="K27" s="25"/>
      <c r="L27" s="26"/>
      <c r="M27" s="26"/>
      <c r="N27" s="26"/>
      <c r="O27" s="51"/>
      <c r="P27" s="219"/>
      <c r="Q27" s="198"/>
      <c r="R27" s="164"/>
    </row>
    <row r="28" spans="1:18" ht="57" customHeight="1">
      <c r="A28" s="235" t="s">
        <v>70</v>
      </c>
      <c r="B28" s="226" t="s">
        <v>125</v>
      </c>
      <c r="C28" s="448" t="s">
        <v>226</v>
      </c>
      <c r="D28" s="418" t="s">
        <v>278</v>
      </c>
      <c r="E28" s="179"/>
      <c r="F28" s="20"/>
      <c r="G28" s="23"/>
      <c r="H28" s="23"/>
      <c r="I28" s="178"/>
      <c r="J28" s="216"/>
      <c r="K28" s="177">
        <v>20</v>
      </c>
      <c r="L28" s="23">
        <v>16</v>
      </c>
      <c r="M28" s="23"/>
      <c r="N28" s="23">
        <f>K28+L28</f>
        <v>36</v>
      </c>
      <c r="O28" s="178">
        <f t="shared" si="1"/>
        <v>2.5714285714285716</v>
      </c>
      <c r="P28" s="216" t="s">
        <v>18</v>
      </c>
      <c r="Q28" s="204">
        <f t="shared" si="0"/>
        <v>36</v>
      </c>
      <c r="R28" s="209">
        <f>N28+H28</f>
        <v>36</v>
      </c>
    </row>
    <row r="29" spans="1:18" ht="48" customHeight="1" thickBot="1">
      <c r="A29" s="236" t="s">
        <v>75</v>
      </c>
      <c r="B29" s="228" t="s">
        <v>78</v>
      </c>
      <c r="C29" s="260" t="s">
        <v>238</v>
      </c>
      <c r="D29" s="260" t="s">
        <v>279</v>
      </c>
      <c r="E29" s="180"/>
      <c r="F29" s="22"/>
      <c r="G29" s="27"/>
      <c r="H29" s="27"/>
      <c r="I29" s="181"/>
      <c r="J29" s="217"/>
      <c r="K29" s="180">
        <v>12</v>
      </c>
      <c r="L29" s="22">
        <v>22</v>
      </c>
      <c r="M29" s="22"/>
      <c r="N29" s="22">
        <f>K29+L29</f>
        <v>34</v>
      </c>
      <c r="O29" s="181">
        <f t="shared" si="1"/>
        <v>2.4285714285714284</v>
      </c>
      <c r="P29" s="216" t="s">
        <v>18</v>
      </c>
      <c r="Q29" s="206">
        <f t="shared" si="0"/>
        <v>34</v>
      </c>
      <c r="R29" s="210">
        <f>N29+H29</f>
        <v>34</v>
      </c>
    </row>
    <row r="30" spans="1:18" ht="38.25" customHeight="1" thickBot="1">
      <c r="A30" s="581" t="s">
        <v>126</v>
      </c>
      <c r="B30" s="582"/>
      <c r="C30" s="582"/>
      <c r="D30" s="547"/>
      <c r="E30" s="25"/>
      <c r="F30" s="26"/>
      <c r="G30" s="26"/>
      <c r="H30" s="26"/>
      <c r="I30" s="51"/>
      <c r="J30" s="219"/>
      <c r="K30" s="25"/>
      <c r="L30" s="26"/>
      <c r="M30" s="26"/>
      <c r="N30" s="26"/>
      <c r="O30" s="51"/>
      <c r="P30" s="219" t="s">
        <v>251</v>
      </c>
      <c r="Q30" s="211"/>
      <c r="R30" s="212"/>
    </row>
    <row r="31" spans="1:18" ht="35.25" customHeight="1">
      <c r="A31" s="186" t="s">
        <v>127</v>
      </c>
      <c r="B31" s="226" t="s">
        <v>128</v>
      </c>
      <c r="C31" s="771" t="s">
        <v>166</v>
      </c>
      <c r="D31" s="562"/>
      <c r="E31" s="177">
        <v>36</v>
      </c>
      <c r="F31" s="23">
        <v>60</v>
      </c>
      <c r="G31" s="23"/>
      <c r="H31" s="23">
        <f>E31+F31</f>
        <v>96</v>
      </c>
      <c r="I31" s="178">
        <f>H31/14</f>
        <v>6.857142857142857</v>
      </c>
      <c r="J31" s="460" t="s">
        <v>17</v>
      </c>
      <c r="K31" s="177"/>
      <c r="L31" s="23"/>
      <c r="M31" s="23"/>
      <c r="N31" s="23"/>
      <c r="O31" s="178"/>
      <c r="P31" s="222"/>
      <c r="Q31" s="203">
        <f t="shared" si="0"/>
        <v>96</v>
      </c>
      <c r="R31" s="208">
        <f>N31+H31</f>
        <v>96</v>
      </c>
    </row>
    <row r="32" spans="1:18" ht="37.5" customHeight="1">
      <c r="A32" s="235" t="s">
        <v>129</v>
      </c>
      <c r="B32" s="233" t="s">
        <v>85</v>
      </c>
      <c r="C32" s="772"/>
      <c r="D32" s="566" t="s">
        <v>292</v>
      </c>
      <c r="E32" s="179"/>
      <c r="F32" s="20"/>
      <c r="G32" s="23">
        <v>108</v>
      </c>
      <c r="H32" s="23"/>
      <c r="I32" s="178"/>
      <c r="J32" s="216" t="s">
        <v>67</v>
      </c>
      <c r="K32" s="179"/>
      <c r="L32" s="20"/>
      <c r="M32" s="20">
        <v>36</v>
      </c>
      <c r="N32" s="20"/>
      <c r="O32" s="178"/>
      <c r="P32" s="687" t="s">
        <v>18</v>
      </c>
      <c r="Q32" s="204"/>
      <c r="R32" s="209">
        <v>144</v>
      </c>
    </row>
    <row r="33" spans="1:18" ht="36.75" customHeight="1" thickBot="1">
      <c r="A33" s="236" t="s">
        <v>130</v>
      </c>
      <c r="B33" s="228" t="s">
        <v>87</v>
      </c>
      <c r="C33" s="773"/>
      <c r="D33" s="566"/>
      <c r="E33" s="180"/>
      <c r="F33" s="22"/>
      <c r="G33" s="27"/>
      <c r="H33" s="27"/>
      <c r="I33" s="181"/>
      <c r="J33" s="217"/>
      <c r="K33" s="180"/>
      <c r="L33" s="22"/>
      <c r="M33" s="22">
        <v>180</v>
      </c>
      <c r="N33" s="22"/>
      <c r="O33" s="181"/>
      <c r="P33" s="688"/>
      <c r="Q33" s="206"/>
      <c r="R33" s="210">
        <v>180</v>
      </c>
    </row>
    <row r="34" spans="1:18" ht="45" customHeight="1" thickBot="1">
      <c r="A34" s="581" t="s">
        <v>131</v>
      </c>
      <c r="B34" s="582"/>
      <c r="C34" s="582"/>
      <c r="D34" s="774"/>
      <c r="E34" s="472"/>
      <c r="F34" s="26"/>
      <c r="G34" s="26"/>
      <c r="H34" s="26"/>
      <c r="I34" s="51"/>
      <c r="J34" s="219"/>
      <c r="K34" s="25"/>
      <c r="L34" s="26"/>
      <c r="M34" s="26"/>
      <c r="N34" s="26"/>
      <c r="O34" s="51"/>
      <c r="P34" s="219"/>
      <c r="Q34" s="211"/>
      <c r="R34" s="212"/>
    </row>
    <row r="35" spans="1:18" ht="41.25" customHeight="1">
      <c r="A35" s="186" t="s">
        <v>132</v>
      </c>
      <c r="B35" s="226" t="s">
        <v>133</v>
      </c>
      <c r="C35" s="645" t="s">
        <v>252</v>
      </c>
      <c r="D35" s="574" t="s">
        <v>297</v>
      </c>
      <c r="E35" s="177"/>
      <c r="F35" s="23"/>
      <c r="G35" s="23"/>
      <c r="H35" s="23"/>
      <c r="I35" s="178"/>
      <c r="J35" s="222"/>
      <c r="K35" s="177"/>
      <c r="L35" s="23">
        <v>62</v>
      </c>
      <c r="M35" s="23"/>
      <c r="N35" s="23">
        <f>K35+L35</f>
        <v>62</v>
      </c>
      <c r="O35" s="178">
        <f t="shared" si="1"/>
        <v>4.428571428571429</v>
      </c>
      <c r="P35" s="217" t="s">
        <v>18</v>
      </c>
      <c r="Q35" s="203">
        <f t="shared" si="0"/>
        <v>62</v>
      </c>
      <c r="R35" s="208">
        <f>N35+H35</f>
        <v>62</v>
      </c>
    </row>
    <row r="36" spans="1:18" ht="39.75" customHeight="1" thickBot="1">
      <c r="A36" s="236" t="s">
        <v>134</v>
      </c>
      <c r="B36" s="228" t="s">
        <v>85</v>
      </c>
      <c r="C36" s="690"/>
      <c r="D36" s="567"/>
      <c r="E36" s="180"/>
      <c r="F36" s="22"/>
      <c r="G36" s="27"/>
      <c r="H36" s="27"/>
      <c r="I36" s="181"/>
      <c r="J36" s="217"/>
      <c r="K36" s="180"/>
      <c r="L36" s="22"/>
      <c r="M36" s="22">
        <v>108</v>
      </c>
      <c r="N36" s="22"/>
      <c r="O36" s="178"/>
      <c r="P36" s="217" t="s">
        <v>18</v>
      </c>
      <c r="Q36" s="213"/>
      <c r="R36" s="214">
        <v>108</v>
      </c>
    </row>
    <row r="37" spans="1:18" ht="46.5" customHeight="1" thickBot="1">
      <c r="A37" s="675" t="s">
        <v>4</v>
      </c>
      <c r="B37" s="676"/>
      <c r="C37" s="382"/>
      <c r="D37" s="564"/>
      <c r="E37" s="444">
        <f>SUM(E15:E36)</f>
        <v>108</v>
      </c>
      <c r="F37" s="445">
        <f>SUM(F15:F36)</f>
        <v>396</v>
      </c>
      <c r="G37" s="445">
        <f>SUM(G15:G36)</f>
        <v>108</v>
      </c>
      <c r="H37" s="445">
        <f>SUM(H15:H36)</f>
        <v>504</v>
      </c>
      <c r="I37" s="285">
        <f>SUM(I15:I36)</f>
        <v>36</v>
      </c>
      <c r="J37" s="223"/>
      <c r="K37" s="444">
        <f>SUM(K15:K36)</f>
        <v>124</v>
      </c>
      <c r="L37" s="445">
        <f>SUM(L15:L36)</f>
        <v>380</v>
      </c>
      <c r="M37" s="445">
        <f>SUM(M15:M36)</f>
        <v>324</v>
      </c>
      <c r="N37" s="445">
        <f>SUM(N15:N36)</f>
        <v>504</v>
      </c>
      <c r="O37" s="465">
        <f>SUM(O15:O36)</f>
        <v>36</v>
      </c>
      <c r="P37" s="224"/>
      <c r="Q37" s="225">
        <f>SUM(Q15:Q36)</f>
        <v>1008</v>
      </c>
      <c r="R37" s="225">
        <f>SUM(R15:R36)</f>
        <v>1440</v>
      </c>
    </row>
    <row r="38" spans="1:18" ht="20.25">
      <c r="A38" s="8"/>
      <c r="B38" s="9"/>
      <c r="C38" s="419"/>
      <c r="D38" s="419"/>
      <c r="E38" s="9"/>
      <c r="F38" s="9"/>
      <c r="G38" s="9"/>
      <c r="H38" s="8"/>
      <c r="I38" s="8"/>
      <c r="J38" s="7"/>
      <c r="K38" s="7"/>
      <c r="L38" s="7"/>
      <c r="M38" s="7"/>
      <c r="N38" s="7"/>
      <c r="O38" s="7"/>
      <c r="P38" s="7"/>
      <c r="Q38" s="7"/>
      <c r="R38" s="7"/>
    </row>
    <row r="39" spans="1:18" ht="43.5" customHeight="1">
      <c r="A39" s="621" t="s">
        <v>179</v>
      </c>
      <c r="B39" s="621"/>
      <c r="C39" s="621"/>
      <c r="D39" s="561"/>
      <c r="E39" s="9"/>
      <c r="F39" s="9"/>
      <c r="G39" s="9"/>
      <c r="H39" s="9"/>
      <c r="I39" s="9"/>
      <c r="J39" s="12"/>
      <c r="K39" s="12"/>
      <c r="L39" s="12"/>
      <c r="M39" s="12"/>
      <c r="N39" s="7"/>
      <c r="O39" s="7"/>
      <c r="P39" s="7"/>
      <c r="Q39" s="7"/>
      <c r="R39" s="7"/>
    </row>
    <row r="40" spans="1:18" ht="9" customHeight="1">
      <c r="A40" s="11"/>
      <c r="B40" s="9"/>
      <c r="C40" s="420"/>
      <c r="D40" s="420"/>
      <c r="E40" s="9"/>
      <c r="F40" s="9"/>
      <c r="G40" s="9"/>
      <c r="H40" s="9"/>
      <c r="I40" s="9"/>
      <c r="J40" s="14"/>
      <c r="K40" s="13"/>
      <c r="L40" s="14"/>
      <c r="M40" s="14"/>
      <c r="N40" s="13"/>
      <c r="O40" s="13"/>
      <c r="P40" s="7"/>
      <c r="Q40" s="7"/>
      <c r="R40" s="7"/>
    </row>
    <row r="41" spans="1:18" ht="20.25" hidden="1">
      <c r="A41" s="11"/>
      <c r="B41" s="9"/>
      <c r="C41" s="420"/>
      <c r="D41" s="420"/>
      <c r="E41" s="9"/>
      <c r="F41" s="9"/>
      <c r="G41" s="9"/>
      <c r="H41" s="9"/>
      <c r="I41" s="9"/>
      <c r="J41" s="15"/>
      <c r="K41" s="9"/>
      <c r="L41" s="15"/>
      <c r="M41" s="15"/>
      <c r="N41" s="7"/>
      <c r="O41" s="7"/>
      <c r="P41" s="7"/>
      <c r="Q41" s="7"/>
      <c r="R41" s="7"/>
    </row>
    <row r="42" spans="1:18" ht="20.25" hidden="1">
      <c r="A42" s="11"/>
      <c r="B42" s="16"/>
      <c r="C42" s="421"/>
      <c r="D42" s="421"/>
      <c r="E42" s="16"/>
      <c r="F42" s="16"/>
      <c r="G42" s="16"/>
      <c r="H42" s="16"/>
      <c r="I42" s="16"/>
      <c r="J42" s="15"/>
      <c r="K42" s="7"/>
      <c r="L42" s="17"/>
      <c r="M42" s="17"/>
      <c r="N42" s="7"/>
      <c r="O42" s="7"/>
      <c r="P42" s="7"/>
      <c r="Q42" s="7"/>
      <c r="R42" s="7"/>
    </row>
    <row r="43" spans="1:18" ht="39.75" customHeight="1">
      <c r="A43" s="611" t="s">
        <v>178</v>
      </c>
      <c r="B43" s="611"/>
      <c r="C43" s="611"/>
      <c r="D43" s="611"/>
      <c r="E43" s="611"/>
      <c r="F43" s="611"/>
      <c r="G43" s="146"/>
      <c r="H43" s="13"/>
      <c r="I43" s="13"/>
      <c r="J43" s="7"/>
      <c r="K43" s="7"/>
      <c r="L43" s="7"/>
      <c r="M43" s="7"/>
      <c r="N43" s="7"/>
      <c r="O43" s="7"/>
      <c r="P43" s="7"/>
      <c r="Q43" s="7"/>
      <c r="R43" s="7"/>
    </row>
    <row r="44" spans="1:18" ht="23.25" customHeight="1">
      <c r="A44" s="146"/>
      <c r="B44" s="146"/>
      <c r="C44" s="146"/>
      <c r="D44" s="146"/>
      <c r="E44" s="146"/>
      <c r="F44" s="146"/>
      <c r="G44" s="146"/>
      <c r="H44" s="13"/>
      <c r="I44" s="13"/>
      <c r="J44" s="7"/>
      <c r="K44" s="7"/>
      <c r="L44" s="7"/>
      <c r="M44" s="7"/>
      <c r="N44" s="7"/>
      <c r="O44" s="7"/>
      <c r="P44" s="7"/>
      <c r="Q44" s="7"/>
      <c r="R44" s="7"/>
    </row>
    <row r="45" spans="1:18" ht="39" customHeight="1">
      <c r="A45" s="611" t="s">
        <v>241</v>
      </c>
      <c r="B45" s="611"/>
      <c r="C45" s="611"/>
      <c r="D45" s="611"/>
      <c r="E45" s="611"/>
      <c r="F45" s="611"/>
      <c r="G45" s="146"/>
      <c r="H45" s="16"/>
      <c r="I45" s="16"/>
      <c r="J45" s="7"/>
      <c r="K45" s="7"/>
      <c r="L45" s="7"/>
      <c r="M45" s="7"/>
      <c r="N45" s="7"/>
      <c r="O45" s="7"/>
      <c r="P45" s="7"/>
      <c r="Q45" s="7"/>
      <c r="R45" s="7"/>
    </row>
    <row r="46" spans="1:18" ht="20.25">
      <c r="A46" s="11"/>
      <c r="B46" s="650"/>
      <c r="C46" s="650"/>
      <c r="D46" s="650"/>
      <c r="E46" s="650"/>
      <c r="F46" s="650"/>
      <c r="G46" s="13"/>
      <c r="H46" s="13"/>
      <c r="I46" s="13"/>
      <c r="J46" s="7"/>
      <c r="K46" s="7"/>
      <c r="L46" s="7"/>
      <c r="M46" s="7"/>
      <c r="N46" s="7"/>
      <c r="O46" s="7"/>
      <c r="P46" s="7"/>
      <c r="Q46" s="7"/>
      <c r="R46" s="7"/>
    </row>
    <row r="47" spans="1:18" ht="20.25">
      <c r="A47" s="11"/>
      <c r="B47" s="650"/>
      <c r="C47" s="650"/>
      <c r="D47" s="650"/>
      <c r="E47" s="650"/>
      <c r="F47" s="650"/>
      <c r="G47" s="13"/>
      <c r="H47" s="16"/>
      <c r="I47" s="16"/>
      <c r="J47" s="7"/>
      <c r="K47" s="7"/>
      <c r="L47" s="7"/>
      <c r="M47" s="7"/>
      <c r="N47" s="7"/>
      <c r="O47" s="7"/>
      <c r="P47" s="7"/>
      <c r="Q47" s="7"/>
      <c r="R47" s="7"/>
    </row>
    <row r="48" spans="1:7" ht="20.25">
      <c r="A48" s="11"/>
      <c r="B48" s="16"/>
      <c r="C48" s="421"/>
      <c r="D48" s="421"/>
      <c r="E48" s="16"/>
      <c r="F48" s="16"/>
      <c r="G48" s="16"/>
    </row>
  </sheetData>
  <sheetProtection selectLockedCells="1" selectUnlockedCells="1"/>
  <mergeCells count="32">
    <mergeCell ref="A1:B1"/>
    <mergeCell ref="A2:B2"/>
    <mergeCell ref="A3:B3"/>
    <mergeCell ref="A4:B4"/>
    <mergeCell ref="A6:R6"/>
    <mergeCell ref="B7:R7"/>
    <mergeCell ref="A9:C9"/>
    <mergeCell ref="A10:C10"/>
    <mergeCell ref="A12:A13"/>
    <mergeCell ref="B12:B13"/>
    <mergeCell ref="C12:C13"/>
    <mergeCell ref="E12:I12"/>
    <mergeCell ref="J12:J13"/>
    <mergeCell ref="K12:O12"/>
    <mergeCell ref="P12:P13"/>
    <mergeCell ref="Q12:Q13"/>
    <mergeCell ref="R12:R13"/>
    <mergeCell ref="A14:C14"/>
    <mergeCell ref="A20:C20"/>
    <mergeCell ref="A23:C23"/>
    <mergeCell ref="A27:C27"/>
    <mergeCell ref="A30:C30"/>
    <mergeCell ref="C31:C33"/>
    <mergeCell ref="P32:P33"/>
    <mergeCell ref="B46:F46"/>
    <mergeCell ref="B47:F47"/>
    <mergeCell ref="A34:C34"/>
    <mergeCell ref="C35:C36"/>
    <mergeCell ref="A37:B37"/>
    <mergeCell ref="A39:C39"/>
    <mergeCell ref="A43:F43"/>
    <mergeCell ref="A45:F45"/>
  </mergeCell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50" zoomScaleNormal="75" zoomScaleSheetLayoutView="50" zoomScalePageLayoutView="0" workbookViewId="0" topLeftCell="A7">
      <selection activeCell="D25" sqref="D25:D28"/>
    </sheetView>
  </sheetViews>
  <sheetFormatPr defaultColWidth="9.140625" defaultRowHeight="12.75"/>
  <cols>
    <col min="1" max="1" width="22.8515625" style="3" customWidth="1"/>
    <col min="2" max="2" width="92.140625" style="4" customWidth="1"/>
    <col min="3" max="3" width="42.00390625" style="405" customWidth="1"/>
    <col min="4" max="4" width="53.421875" style="405" customWidth="1"/>
    <col min="5" max="9" width="10.7109375" style="4" customWidth="1"/>
    <col min="10" max="10" width="13.140625" style="4" customWidth="1"/>
    <col min="11" max="13" width="10.7109375" style="4" customWidth="1"/>
    <col min="14" max="14" width="12.8515625" style="4" customWidth="1"/>
    <col min="15" max="15" width="10.7109375" style="4" customWidth="1"/>
    <col min="16" max="16" width="14.00390625" style="4" customWidth="1"/>
    <col min="17" max="17" width="17.421875" style="4" customWidth="1"/>
    <col min="18" max="16384" width="9.140625" style="4" customWidth="1"/>
  </cols>
  <sheetData>
    <row r="1" spans="1:4" ht="37.5" customHeight="1">
      <c r="A1" s="620" t="s">
        <v>13</v>
      </c>
      <c r="B1" s="620"/>
      <c r="C1" s="404"/>
      <c r="D1" s="404"/>
    </row>
    <row r="2" spans="1:4" ht="34.5" customHeight="1">
      <c r="A2" s="620" t="s">
        <v>20</v>
      </c>
      <c r="B2" s="620"/>
      <c r="C2" s="404"/>
      <c r="D2" s="404"/>
    </row>
    <row r="3" spans="1:4" ht="40.5" customHeight="1">
      <c r="A3" s="620" t="s">
        <v>21</v>
      </c>
      <c r="B3" s="620"/>
      <c r="C3" s="404"/>
      <c r="D3" s="404"/>
    </row>
    <row r="4" spans="1:4" ht="33" customHeight="1">
      <c r="A4" s="620" t="s">
        <v>168</v>
      </c>
      <c r="B4" s="620"/>
      <c r="C4" s="404"/>
      <c r="D4" s="404"/>
    </row>
    <row r="5" spans="2:4" ht="23.25">
      <c r="B5" s="18"/>
      <c r="C5" s="404"/>
      <c r="D5" s="404"/>
    </row>
    <row r="6" spans="1:17" ht="42.75" customHeight="1">
      <c r="A6" s="638" t="s">
        <v>176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</row>
    <row r="7" spans="1:17" ht="39.75" customHeight="1">
      <c r="A7" s="677" t="s">
        <v>194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</row>
    <row r="8" spans="1:17" ht="17.25" customHeight="1">
      <c r="A8" s="55"/>
      <c r="B8" s="55"/>
      <c r="C8" s="473"/>
      <c r="D8" s="473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6" s="145" customFormat="1" ht="24.75" customHeight="1">
      <c r="A9" s="647" t="s">
        <v>15</v>
      </c>
      <c r="B9" s="647"/>
      <c r="C9" s="647"/>
      <c r="D9" s="289"/>
      <c r="E9" s="170"/>
      <c r="F9" s="170"/>
      <c r="G9" s="170"/>
      <c r="H9" s="55"/>
      <c r="I9" s="55"/>
      <c r="J9" s="55"/>
      <c r="K9" s="55"/>
      <c r="L9" s="170"/>
      <c r="M9" s="170"/>
      <c r="N9" s="170"/>
      <c r="O9" s="170"/>
      <c r="P9" s="170"/>
    </row>
    <row r="10" spans="1:16" s="145" customFormat="1" ht="36.75" customHeight="1">
      <c r="A10" s="647" t="s">
        <v>163</v>
      </c>
      <c r="B10" s="647"/>
      <c r="C10" s="647"/>
      <c r="D10" s="289" t="s">
        <v>292</v>
      </c>
      <c r="E10" s="170"/>
      <c r="F10" s="170"/>
      <c r="G10" s="170"/>
      <c r="H10" s="55"/>
      <c r="I10" s="55"/>
      <c r="J10" s="55"/>
      <c r="K10" s="55"/>
      <c r="L10" s="170"/>
      <c r="M10" s="170"/>
      <c r="N10" s="170"/>
      <c r="O10" s="170"/>
      <c r="P10" s="170"/>
    </row>
    <row r="11" spans="1:17" s="145" customFormat="1" ht="20.25" customHeight="1" thickBot="1">
      <c r="A11" s="2"/>
      <c r="B11" s="6"/>
      <c r="C11" s="389"/>
      <c r="D11" s="38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</row>
    <row r="12" spans="1:17" ht="36" customHeight="1" thickBot="1">
      <c r="A12" s="700" t="s">
        <v>0</v>
      </c>
      <c r="B12" s="702" t="s">
        <v>14</v>
      </c>
      <c r="C12" s="703" t="s">
        <v>5</v>
      </c>
      <c r="D12" s="777"/>
      <c r="E12" s="671" t="s">
        <v>189</v>
      </c>
      <c r="F12" s="682"/>
      <c r="G12" s="682"/>
      <c r="H12" s="682"/>
      <c r="I12" s="676"/>
      <c r="J12" s="653" t="s">
        <v>1</v>
      </c>
      <c r="K12" s="682" t="s">
        <v>190</v>
      </c>
      <c r="L12" s="672"/>
      <c r="M12" s="672"/>
      <c r="N12" s="672"/>
      <c r="O12" s="673"/>
      <c r="P12" s="669" t="s">
        <v>1</v>
      </c>
      <c r="Q12" s="705" t="s">
        <v>8</v>
      </c>
    </row>
    <row r="13" spans="1:17" ht="120" customHeight="1" thickBot="1">
      <c r="A13" s="701"/>
      <c r="B13" s="649"/>
      <c r="C13" s="704"/>
      <c r="D13" s="778" t="s">
        <v>275</v>
      </c>
      <c r="E13" s="438" t="s">
        <v>10</v>
      </c>
      <c r="F13" s="439" t="s">
        <v>11</v>
      </c>
      <c r="G13" s="454" t="s">
        <v>248</v>
      </c>
      <c r="H13" s="439" t="s">
        <v>12</v>
      </c>
      <c r="I13" s="440" t="s">
        <v>7</v>
      </c>
      <c r="J13" s="654"/>
      <c r="K13" s="480" t="s">
        <v>10</v>
      </c>
      <c r="L13" s="481" t="s">
        <v>11</v>
      </c>
      <c r="M13" s="454" t="s">
        <v>248</v>
      </c>
      <c r="N13" s="439" t="s">
        <v>12</v>
      </c>
      <c r="O13" s="442" t="s">
        <v>7</v>
      </c>
      <c r="P13" s="674"/>
      <c r="Q13" s="706"/>
    </row>
    <row r="14" spans="1:17" ht="38.25" customHeight="1" thickBot="1">
      <c r="A14" s="581" t="s">
        <v>50</v>
      </c>
      <c r="B14" s="582"/>
      <c r="C14" s="582"/>
      <c r="D14" s="547"/>
      <c r="E14" s="25"/>
      <c r="F14" s="26"/>
      <c r="G14" s="26"/>
      <c r="H14" s="26"/>
      <c r="I14" s="51"/>
      <c r="J14" s="219"/>
      <c r="K14" s="25"/>
      <c r="L14" s="26"/>
      <c r="M14" s="26"/>
      <c r="N14" s="26"/>
      <c r="O14" s="51"/>
      <c r="P14" s="219"/>
      <c r="Q14" s="164"/>
    </row>
    <row r="15" spans="1:17" ht="63" customHeight="1">
      <c r="A15" s="186" t="s">
        <v>135</v>
      </c>
      <c r="B15" s="226" t="s">
        <v>69</v>
      </c>
      <c r="C15" s="474" t="s">
        <v>158</v>
      </c>
      <c r="D15" s="779" t="s">
        <v>277</v>
      </c>
      <c r="E15" s="46"/>
      <c r="F15" s="23"/>
      <c r="G15" s="27"/>
      <c r="H15" s="27"/>
      <c r="I15" s="181"/>
      <c r="J15" s="486"/>
      <c r="K15" s="177">
        <v>20</v>
      </c>
      <c r="L15" s="23">
        <v>16</v>
      </c>
      <c r="M15" s="23"/>
      <c r="N15" s="23">
        <v>36</v>
      </c>
      <c r="O15" s="50">
        <f>N15/21</f>
        <v>1.7142857142857142</v>
      </c>
      <c r="P15" s="220" t="s">
        <v>67</v>
      </c>
      <c r="Q15" s="227">
        <f>N15+H15</f>
        <v>36</v>
      </c>
    </row>
    <row r="16" spans="1:17" ht="48" customHeight="1">
      <c r="A16" s="236" t="s">
        <v>186</v>
      </c>
      <c r="B16" s="237" t="s">
        <v>239</v>
      </c>
      <c r="C16" s="475" t="s">
        <v>157</v>
      </c>
      <c r="D16" s="780" t="s">
        <v>301</v>
      </c>
      <c r="E16" s="44">
        <v>12</v>
      </c>
      <c r="F16" s="22">
        <v>60</v>
      </c>
      <c r="G16" s="22"/>
      <c r="H16" s="22">
        <f>E16+F16</f>
        <v>72</v>
      </c>
      <c r="I16" s="182">
        <f>H16/17</f>
        <v>4.235294117647059</v>
      </c>
      <c r="J16" s="542" t="s">
        <v>67</v>
      </c>
      <c r="K16" s="180"/>
      <c r="L16" s="22"/>
      <c r="M16" s="22"/>
      <c r="N16" s="22"/>
      <c r="O16" s="50">
        <f aca="true" t="shared" si="0" ref="O16:O28">N16/21</f>
        <v>0</v>
      </c>
      <c r="P16" s="216"/>
      <c r="Q16" s="232">
        <f>N16+H16</f>
        <v>72</v>
      </c>
    </row>
    <row r="17" spans="1:17" ht="51" customHeight="1">
      <c r="A17" s="236" t="s">
        <v>187</v>
      </c>
      <c r="B17" s="237" t="s">
        <v>188</v>
      </c>
      <c r="C17" s="475" t="s">
        <v>195</v>
      </c>
      <c r="D17" s="780"/>
      <c r="E17" s="44">
        <v>12</v>
      </c>
      <c r="F17" s="22">
        <v>24</v>
      </c>
      <c r="G17" s="22"/>
      <c r="H17" s="22">
        <f>E17+F17</f>
        <v>36</v>
      </c>
      <c r="I17" s="182">
        <f aca="true" t="shared" si="1" ref="I17:I28">H17/17</f>
        <v>2.1176470588235294</v>
      </c>
      <c r="J17" s="543" t="s">
        <v>67</v>
      </c>
      <c r="K17" s="180"/>
      <c r="L17" s="22">
        <v>36</v>
      </c>
      <c r="M17" s="22"/>
      <c r="N17" s="22">
        <v>36</v>
      </c>
      <c r="O17" s="50">
        <f t="shared" si="0"/>
        <v>1.7142857142857142</v>
      </c>
      <c r="P17" s="216" t="s">
        <v>67</v>
      </c>
      <c r="Q17" s="232">
        <f>N17+H17</f>
        <v>72</v>
      </c>
    </row>
    <row r="18" spans="1:17" ht="39" customHeight="1" thickBot="1">
      <c r="A18" s="236" t="s">
        <v>136</v>
      </c>
      <c r="B18" s="237" t="s">
        <v>191</v>
      </c>
      <c r="C18" s="475" t="s">
        <v>235</v>
      </c>
      <c r="D18" s="781" t="s">
        <v>278</v>
      </c>
      <c r="E18" s="44"/>
      <c r="F18" s="22">
        <v>36</v>
      </c>
      <c r="G18" s="22"/>
      <c r="H18" s="22">
        <f>E18+F18</f>
        <v>36</v>
      </c>
      <c r="I18" s="184">
        <f t="shared" si="1"/>
        <v>2.1176470588235294</v>
      </c>
      <c r="J18" s="466" t="s">
        <v>18</v>
      </c>
      <c r="K18" s="180"/>
      <c r="L18" s="22"/>
      <c r="M18" s="22"/>
      <c r="N18" s="22"/>
      <c r="O18" s="50"/>
      <c r="P18" s="220"/>
      <c r="Q18" s="232">
        <f>N18+H18</f>
        <v>36</v>
      </c>
    </row>
    <row r="19" spans="1:17" ht="51" customHeight="1" thickBot="1">
      <c r="A19" s="581" t="s">
        <v>131</v>
      </c>
      <c r="B19" s="582"/>
      <c r="C19" s="582"/>
      <c r="D19" s="547"/>
      <c r="E19" s="25"/>
      <c r="F19" s="26"/>
      <c r="G19" s="26"/>
      <c r="H19" s="26"/>
      <c r="I19" s="515"/>
      <c r="J19" s="219"/>
      <c r="K19" s="25"/>
      <c r="L19" s="26"/>
      <c r="M19" s="26"/>
      <c r="N19" s="26"/>
      <c r="O19" s="51"/>
      <c r="P19" s="219" t="s">
        <v>251</v>
      </c>
      <c r="Q19" s="164"/>
    </row>
    <row r="20" spans="1:17" ht="47.25" customHeight="1">
      <c r="A20" s="235" t="s">
        <v>132</v>
      </c>
      <c r="B20" s="226" t="s">
        <v>133</v>
      </c>
      <c r="C20" s="476" t="s">
        <v>63</v>
      </c>
      <c r="D20" s="571" t="s">
        <v>292</v>
      </c>
      <c r="E20" s="46"/>
      <c r="F20" s="23">
        <v>32</v>
      </c>
      <c r="G20" s="23"/>
      <c r="H20" s="23">
        <f>E20+F20</f>
        <v>32</v>
      </c>
      <c r="I20" s="178">
        <f t="shared" si="1"/>
        <v>1.8823529411764706</v>
      </c>
      <c r="J20" s="222" t="s">
        <v>67</v>
      </c>
      <c r="K20" s="177"/>
      <c r="L20" s="23"/>
      <c r="M20" s="23"/>
      <c r="N20" s="23"/>
      <c r="O20" s="49"/>
      <c r="P20" s="222"/>
      <c r="Q20" s="227">
        <f>N20+H20</f>
        <v>32</v>
      </c>
    </row>
    <row r="21" spans="1:17" ht="42" customHeight="1">
      <c r="A21" s="235" t="s">
        <v>138</v>
      </c>
      <c r="B21" s="233" t="s">
        <v>140</v>
      </c>
      <c r="C21" s="782" t="s">
        <v>137</v>
      </c>
      <c r="D21" s="570" t="s">
        <v>297</v>
      </c>
      <c r="E21" s="46"/>
      <c r="F21" s="23">
        <v>72</v>
      </c>
      <c r="G21" s="23"/>
      <c r="H21" s="23">
        <f>E21+F21</f>
        <v>72</v>
      </c>
      <c r="I21" s="182">
        <f t="shared" si="1"/>
        <v>4.235294117647059</v>
      </c>
      <c r="J21" s="222" t="s">
        <v>67</v>
      </c>
      <c r="K21" s="177"/>
      <c r="L21" s="23"/>
      <c r="M21" s="23"/>
      <c r="N21" s="20"/>
      <c r="O21" s="50"/>
      <c r="P21" s="222"/>
      <c r="Q21" s="162">
        <f>N21+H21</f>
        <v>72</v>
      </c>
    </row>
    <row r="22" spans="1:17" ht="43.5" customHeight="1">
      <c r="A22" s="235" t="s">
        <v>91</v>
      </c>
      <c r="B22" s="233" t="s">
        <v>85</v>
      </c>
      <c r="C22" s="783"/>
      <c r="D22" s="569"/>
      <c r="E22" s="37"/>
      <c r="F22" s="20"/>
      <c r="G22" s="23">
        <v>180</v>
      </c>
      <c r="H22" s="23">
        <v>180</v>
      </c>
      <c r="I22" s="182">
        <f t="shared" si="1"/>
        <v>10.588235294117647</v>
      </c>
      <c r="J22" s="216" t="s">
        <v>67</v>
      </c>
      <c r="K22" s="179"/>
      <c r="L22" s="20"/>
      <c r="M22" s="20"/>
      <c r="N22" s="20"/>
      <c r="O22" s="50"/>
      <c r="P22" s="216"/>
      <c r="Q22" s="162">
        <v>180</v>
      </c>
    </row>
    <row r="23" spans="1:17" ht="40.5" customHeight="1" thickBot="1">
      <c r="A23" s="236" t="s">
        <v>92</v>
      </c>
      <c r="B23" s="237" t="s">
        <v>87</v>
      </c>
      <c r="C23" s="776" t="s">
        <v>166</v>
      </c>
      <c r="D23" s="470" t="s">
        <v>292</v>
      </c>
      <c r="E23" s="44"/>
      <c r="F23" s="22"/>
      <c r="G23" s="27">
        <v>180</v>
      </c>
      <c r="H23" s="27">
        <v>180</v>
      </c>
      <c r="I23" s="184">
        <f t="shared" si="1"/>
        <v>10.588235294117647</v>
      </c>
      <c r="J23" s="217"/>
      <c r="K23" s="180"/>
      <c r="L23" s="22"/>
      <c r="M23" s="22">
        <v>108</v>
      </c>
      <c r="N23" s="22">
        <v>108</v>
      </c>
      <c r="O23" s="50">
        <f t="shared" si="0"/>
        <v>5.142857142857143</v>
      </c>
      <c r="P23" s="217" t="s">
        <v>67</v>
      </c>
      <c r="Q23" s="232">
        <v>288</v>
      </c>
    </row>
    <row r="24" spans="1:17" ht="46.5" customHeight="1" thickBot="1">
      <c r="A24" s="581" t="s">
        <v>139</v>
      </c>
      <c r="B24" s="582"/>
      <c r="C24" s="582"/>
      <c r="D24" s="547"/>
      <c r="E24" s="25"/>
      <c r="F24" s="26"/>
      <c r="G24" s="26"/>
      <c r="H24" s="26"/>
      <c r="I24" s="515"/>
      <c r="J24" s="219"/>
      <c r="K24" s="25"/>
      <c r="L24" s="26"/>
      <c r="M24" s="26"/>
      <c r="N24" s="26"/>
      <c r="O24" s="51"/>
      <c r="P24" s="219" t="s">
        <v>251</v>
      </c>
      <c r="Q24" s="164"/>
    </row>
    <row r="25" spans="1:17" ht="52.5" customHeight="1">
      <c r="A25" s="186" t="s">
        <v>192</v>
      </c>
      <c r="B25" s="544" t="s">
        <v>193</v>
      </c>
      <c r="C25" s="784" t="s">
        <v>137</v>
      </c>
      <c r="D25" s="571"/>
      <c r="E25" s="43"/>
      <c r="F25" s="27"/>
      <c r="G25" s="27"/>
      <c r="H25" s="23"/>
      <c r="I25" s="178"/>
      <c r="J25" s="220"/>
      <c r="K25" s="183">
        <v>28</v>
      </c>
      <c r="L25" s="27">
        <v>40</v>
      </c>
      <c r="M25" s="27"/>
      <c r="N25" s="27">
        <f>K25+L25</f>
        <v>68</v>
      </c>
      <c r="O25" s="49">
        <f t="shared" si="0"/>
        <v>3.238095238095238</v>
      </c>
      <c r="P25" s="220" t="s">
        <v>18</v>
      </c>
      <c r="Q25" s="163">
        <f>N25+H25</f>
        <v>68</v>
      </c>
    </row>
    <row r="26" spans="1:17" ht="46.5" customHeight="1">
      <c r="A26" s="186" t="s">
        <v>96</v>
      </c>
      <c r="B26" s="233" t="s">
        <v>85</v>
      </c>
      <c r="C26" s="783"/>
      <c r="D26" s="569" t="s">
        <v>297</v>
      </c>
      <c r="E26" s="37"/>
      <c r="F26" s="20"/>
      <c r="G26" s="20"/>
      <c r="H26" s="23"/>
      <c r="I26" s="182"/>
      <c r="J26" s="216"/>
      <c r="K26" s="179"/>
      <c r="L26" s="20"/>
      <c r="M26" s="20">
        <v>144</v>
      </c>
      <c r="N26" s="20">
        <v>144</v>
      </c>
      <c r="O26" s="50">
        <f t="shared" si="0"/>
        <v>6.857142857142857</v>
      </c>
      <c r="P26" s="687" t="s">
        <v>18</v>
      </c>
      <c r="Q26" s="162">
        <v>144</v>
      </c>
    </row>
    <row r="27" spans="1:17" ht="46.5" customHeight="1" thickBot="1">
      <c r="A27" s="236" t="s">
        <v>97</v>
      </c>
      <c r="B27" s="237" t="s">
        <v>87</v>
      </c>
      <c r="C27" s="476" t="s">
        <v>63</v>
      </c>
      <c r="D27" s="568" t="s">
        <v>292</v>
      </c>
      <c r="E27" s="44"/>
      <c r="F27" s="22"/>
      <c r="G27" s="27"/>
      <c r="H27" s="27"/>
      <c r="I27" s="184"/>
      <c r="J27" s="217"/>
      <c r="K27" s="180"/>
      <c r="L27" s="22"/>
      <c r="M27" s="22">
        <v>324</v>
      </c>
      <c r="N27" s="22">
        <v>324</v>
      </c>
      <c r="O27" s="50">
        <f t="shared" si="0"/>
        <v>15.428571428571429</v>
      </c>
      <c r="P27" s="688"/>
      <c r="Q27" s="232">
        <v>324</v>
      </c>
    </row>
    <row r="28" spans="1:18" s="283" customFormat="1" ht="43.5" customHeight="1" thickBot="1">
      <c r="A28" s="471" t="s">
        <v>199</v>
      </c>
      <c r="B28" s="432" t="s">
        <v>2</v>
      </c>
      <c r="C28" s="477" t="s">
        <v>112</v>
      </c>
      <c r="D28" s="785" t="s">
        <v>276</v>
      </c>
      <c r="E28" s="25"/>
      <c r="F28" s="26">
        <v>4</v>
      </c>
      <c r="G28" s="26"/>
      <c r="H28" s="26">
        <f>E28+F28</f>
        <v>4</v>
      </c>
      <c r="I28" s="515">
        <f t="shared" si="1"/>
        <v>0.23529411764705882</v>
      </c>
      <c r="J28" s="219" t="s">
        <v>67</v>
      </c>
      <c r="K28" s="25"/>
      <c r="L28" s="26">
        <v>40</v>
      </c>
      <c r="M28" s="26"/>
      <c r="N28" s="26">
        <f>K28+L28</f>
        <v>40</v>
      </c>
      <c r="O28" s="51">
        <f t="shared" si="0"/>
        <v>1.9047619047619047</v>
      </c>
      <c r="P28" s="219" t="s">
        <v>18</v>
      </c>
      <c r="Q28" s="164">
        <v>44</v>
      </c>
      <c r="R28" s="387"/>
    </row>
    <row r="29" spans="1:18" ht="43.5" customHeight="1" thickBot="1">
      <c r="A29" s="675" t="s">
        <v>4</v>
      </c>
      <c r="B29" s="676"/>
      <c r="C29" s="478"/>
      <c r="D29" s="478"/>
      <c r="E29" s="444">
        <f>SUM(E14:E28)</f>
        <v>24</v>
      </c>
      <c r="F29" s="445">
        <f>SUM(F14:F28)</f>
        <v>228</v>
      </c>
      <c r="G29" s="445">
        <f>SUM(G14:G28)</f>
        <v>360</v>
      </c>
      <c r="H29" s="445">
        <f>SUM(H14:H28)</f>
        <v>612</v>
      </c>
      <c r="I29" s="285">
        <f>SUM(I14:I28)</f>
        <v>36</v>
      </c>
      <c r="J29" s="223"/>
      <c r="K29" s="446">
        <f>SUM(K14:K28)</f>
        <v>48</v>
      </c>
      <c r="L29" s="445">
        <f>SUM(L14:L28)</f>
        <v>132</v>
      </c>
      <c r="M29" s="445">
        <f>SUM(M14:M28)</f>
        <v>576</v>
      </c>
      <c r="N29" s="445">
        <f>SUM(N14:N28)</f>
        <v>756</v>
      </c>
      <c r="O29" s="287">
        <f>SUM(O14:O28)</f>
        <v>36</v>
      </c>
      <c r="P29" s="224"/>
      <c r="Q29" s="225">
        <f>SUM(Q14:Q28)</f>
        <v>1368</v>
      </c>
      <c r="R29" s="387"/>
    </row>
    <row r="30" spans="1:17" ht="40.5" customHeight="1">
      <c r="A30" s="8"/>
      <c r="B30" s="9"/>
      <c r="C30" s="419"/>
      <c r="D30" s="419"/>
      <c r="E30" s="9"/>
      <c r="F30" s="9"/>
      <c r="G30" s="9"/>
      <c r="H30" s="8"/>
      <c r="I30" s="8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621" t="s">
        <v>179</v>
      </c>
      <c r="B31" s="621"/>
      <c r="C31" s="621"/>
      <c r="D31" s="561"/>
      <c r="E31" s="9"/>
      <c r="F31" s="9"/>
      <c r="G31" s="9"/>
      <c r="H31" s="9"/>
      <c r="I31" s="9"/>
      <c r="J31" s="12"/>
      <c r="K31" s="12"/>
      <c r="L31" s="12"/>
      <c r="M31" s="12"/>
      <c r="N31" s="7"/>
      <c r="O31" s="7"/>
      <c r="P31" s="7"/>
      <c r="Q31" s="7"/>
    </row>
    <row r="32" spans="1:17" ht="18" customHeight="1">
      <c r="A32" s="11"/>
      <c r="B32" s="9"/>
      <c r="C32" s="420"/>
      <c r="D32" s="420"/>
      <c r="E32" s="9"/>
      <c r="F32" s="9"/>
      <c r="G32" s="9"/>
      <c r="H32" s="9"/>
      <c r="I32" s="9"/>
      <c r="J32" s="14"/>
      <c r="K32" s="482"/>
      <c r="L32" s="14"/>
      <c r="M32" s="14"/>
      <c r="N32" s="13"/>
      <c r="O32" s="13"/>
      <c r="P32" s="7"/>
      <c r="Q32" s="7"/>
    </row>
    <row r="33" spans="1:17" ht="28.5" customHeight="1">
      <c r="A33" s="634" t="s">
        <v>114</v>
      </c>
      <c r="B33" s="634"/>
      <c r="C33" s="634"/>
      <c r="D33" s="552"/>
      <c r="E33" s="9"/>
      <c r="F33" s="9"/>
      <c r="G33" s="9"/>
      <c r="H33" s="9"/>
      <c r="I33" s="9"/>
      <c r="J33" s="15"/>
      <c r="K33" s="9"/>
      <c r="L33" s="15"/>
      <c r="M33" s="15"/>
      <c r="N33" s="7"/>
      <c r="O33" s="7"/>
      <c r="P33" s="7"/>
      <c r="Q33" s="7"/>
    </row>
    <row r="34" spans="1:17" ht="36.75" customHeight="1">
      <c r="A34" s="620" t="s">
        <v>196</v>
      </c>
      <c r="B34" s="620"/>
      <c r="C34" s="620"/>
      <c r="D34" s="549"/>
      <c r="E34" s="16"/>
      <c r="F34" s="16"/>
      <c r="G34" s="16"/>
      <c r="H34" s="16"/>
      <c r="I34" s="16"/>
      <c r="J34" s="15"/>
      <c r="K34" s="7"/>
      <c r="L34" s="17"/>
      <c r="M34" s="17"/>
      <c r="N34" s="7"/>
      <c r="O34" s="7"/>
      <c r="P34" s="7"/>
      <c r="Q34" s="7"/>
    </row>
    <row r="35" spans="1:17" ht="36.75" customHeight="1">
      <c r="A35" s="611" t="s">
        <v>197</v>
      </c>
      <c r="B35" s="611"/>
      <c r="C35" s="611"/>
      <c r="D35" s="146"/>
      <c r="E35" s="9"/>
      <c r="F35" s="9"/>
      <c r="G35" s="9"/>
      <c r="H35" s="13"/>
      <c r="I35" s="13"/>
      <c r="J35" s="7"/>
      <c r="K35" s="7"/>
      <c r="L35" s="7"/>
      <c r="M35" s="7"/>
      <c r="N35" s="7"/>
      <c r="O35" s="7"/>
      <c r="P35" s="7"/>
      <c r="Q35" s="7"/>
    </row>
    <row r="36" spans="1:17" ht="5.25" customHeight="1">
      <c r="A36" s="611"/>
      <c r="B36" s="611"/>
      <c r="C36" s="611"/>
      <c r="D36" s="146"/>
      <c r="E36" s="9"/>
      <c r="F36" s="9"/>
      <c r="G36" s="9"/>
      <c r="H36" s="16"/>
      <c r="I36" s="16"/>
      <c r="J36" s="7"/>
      <c r="K36" s="7"/>
      <c r="L36" s="7"/>
      <c r="M36" s="7"/>
      <c r="N36" s="7"/>
      <c r="O36" s="7"/>
      <c r="P36" s="7"/>
      <c r="Q36" s="7"/>
    </row>
    <row r="37" spans="1:17" ht="43.5" customHeight="1">
      <c r="A37" s="611" t="s">
        <v>178</v>
      </c>
      <c r="B37" s="611"/>
      <c r="C37" s="611"/>
      <c r="D37" s="611"/>
      <c r="E37" s="611"/>
      <c r="F37" s="611"/>
      <c r="G37" s="9"/>
      <c r="H37" s="9"/>
      <c r="I37" s="9"/>
      <c r="J37" s="14"/>
      <c r="K37" s="13"/>
      <c r="L37" s="14"/>
      <c r="M37" s="14"/>
      <c r="N37" s="13"/>
      <c r="O37" s="13"/>
      <c r="P37" s="7"/>
      <c r="Q37" s="7"/>
    </row>
    <row r="38" spans="1:17" ht="3.75" customHeight="1">
      <c r="A38" s="146"/>
      <c r="B38" s="146"/>
      <c r="C38" s="479"/>
      <c r="D38" s="479"/>
      <c r="E38" s="146"/>
      <c r="F38" s="146"/>
      <c r="G38" s="9"/>
      <c r="H38" s="9"/>
      <c r="I38" s="9"/>
      <c r="J38" s="15"/>
      <c r="K38" s="9"/>
      <c r="L38" s="15"/>
      <c r="M38" s="15"/>
      <c r="N38" s="7"/>
      <c r="O38" s="7"/>
      <c r="P38" s="7"/>
      <c r="Q38" s="7"/>
    </row>
    <row r="39" spans="1:17" ht="43.5" customHeight="1">
      <c r="A39" s="611" t="s">
        <v>241</v>
      </c>
      <c r="B39" s="611"/>
      <c r="C39" s="611"/>
      <c r="D39" s="611"/>
      <c r="E39" s="611"/>
      <c r="F39" s="611"/>
      <c r="G39" s="16"/>
      <c r="H39" s="16"/>
      <c r="I39" s="16"/>
      <c r="J39" s="15"/>
      <c r="K39" s="7"/>
      <c r="L39" s="17"/>
      <c r="M39" s="17"/>
      <c r="N39" s="7"/>
      <c r="O39" s="7"/>
      <c r="P39" s="7"/>
      <c r="Q39" s="7"/>
    </row>
    <row r="40" spans="1:17" ht="25.5">
      <c r="A40" s="611"/>
      <c r="B40" s="611"/>
      <c r="C40" s="611"/>
      <c r="D40" s="611"/>
      <c r="E40" s="611"/>
      <c r="F40" s="611"/>
      <c r="G40" s="146"/>
      <c r="H40" s="13"/>
      <c r="I40" s="13"/>
      <c r="J40" s="7"/>
      <c r="K40" s="7"/>
      <c r="L40" s="7"/>
      <c r="M40" s="7"/>
      <c r="N40" s="7"/>
      <c r="O40" s="7"/>
      <c r="P40" s="7"/>
      <c r="Q40" s="7"/>
    </row>
    <row r="41" spans="1:17" ht="25.5">
      <c r="A41" s="611"/>
      <c r="B41" s="611"/>
      <c r="C41" s="611"/>
      <c r="D41" s="611"/>
      <c r="E41" s="611"/>
      <c r="F41" s="611"/>
      <c r="G41" s="146"/>
      <c r="H41" s="16"/>
      <c r="I41" s="16"/>
      <c r="J41" s="7"/>
      <c r="K41" s="7"/>
      <c r="L41" s="7"/>
      <c r="M41" s="7"/>
      <c r="N41" s="7"/>
      <c r="O41" s="7"/>
      <c r="P41" s="7"/>
      <c r="Q41" s="7"/>
    </row>
    <row r="42" spans="1:17" ht="20.25">
      <c r="A42" s="11"/>
      <c r="B42" s="650"/>
      <c r="C42" s="650"/>
      <c r="D42" s="650"/>
      <c r="E42" s="650"/>
      <c r="F42" s="650"/>
      <c r="G42" s="13"/>
      <c r="H42" s="13"/>
      <c r="I42" s="13"/>
      <c r="J42" s="7"/>
      <c r="K42" s="7"/>
      <c r="L42" s="7"/>
      <c r="M42" s="7"/>
      <c r="N42" s="7"/>
      <c r="O42" s="7"/>
      <c r="P42" s="7"/>
      <c r="Q42" s="7"/>
    </row>
    <row r="43" spans="1:17" ht="20.25">
      <c r="A43" s="11"/>
      <c r="B43" s="16"/>
      <c r="C43" s="420"/>
      <c r="D43" s="420"/>
      <c r="E43" s="16"/>
      <c r="F43" s="16"/>
      <c r="G43" s="16"/>
      <c r="H43" s="16"/>
      <c r="I43" s="16"/>
      <c r="J43" s="7"/>
      <c r="K43" s="7"/>
      <c r="L43" s="7"/>
      <c r="M43" s="7"/>
      <c r="N43" s="7"/>
      <c r="O43" s="7"/>
      <c r="P43" s="7"/>
      <c r="Q43" s="7"/>
    </row>
  </sheetData>
  <sheetProtection selectLockedCells="1" selectUnlockedCells="1"/>
  <mergeCells count="33">
    <mergeCell ref="B42:F42"/>
    <mergeCell ref="A33:C33"/>
    <mergeCell ref="A34:C34"/>
    <mergeCell ref="A35:C35"/>
    <mergeCell ref="A36:C36"/>
    <mergeCell ref="A40:F40"/>
    <mergeCell ref="A41:F41"/>
    <mergeCell ref="J12:J13"/>
    <mergeCell ref="K12:O12"/>
    <mergeCell ref="P12:P13"/>
    <mergeCell ref="Q12:Q13"/>
    <mergeCell ref="A14:C14"/>
    <mergeCell ref="A19:C19"/>
    <mergeCell ref="E12:I12"/>
    <mergeCell ref="A31:C31"/>
    <mergeCell ref="A9:C9"/>
    <mergeCell ref="A10:C10"/>
    <mergeCell ref="A12:A13"/>
    <mergeCell ref="B12:B13"/>
    <mergeCell ref="C12:C13"/>
    <mergeCell ref="C21:C22"/>
    <mergeCell ref="C25:C26"/>
    <mergeCell ref="A24:C24"/>
    <mergeCell ref="P26:P27"/>
    <mergeCell ref="A37:F37"/>
    <mergeCell ref="A39:F39"/>
    <mergeCell ref="A1:B1"/>
    <mergeCell ref="A2:B2"/>
    <mergeCell ref="A3:B3"/>
    <mergeCell ref="A4:B4"/>
    <mergeCell ref="A6:Q6"/>
    <mergeCell ref="A7:Q7"/>
    <mergeCell ref="A29:B29"/>
  </mergeCell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50" zoomScaleNormal="75" zoomScaleSheetLayoutView="50" zoomScalePageLayoutView="0" workbookViewId="0" topLeftCell="A4">
      <selection activeCell="D22" sqref="D22"/>
    </sheetView>
  </sheetViews>
  <sheetFormatPr defaultColWidth="9.140625" defaultRowHeight="12.75"/>
  <cols>
    <col min="1" max="1" width="22.8515625" style="3" customWidth="1"/>
    <col min="2" max="2" width="92.140625" style="4" customWidth="1"/>
    <col min="3" max="3" width="42.00390625" style="405" customWidth="1"/>
    <col min="4" max="4" width="51.7109375" style="405" customWidth="1"/>
    <col min="5" max="5" width="15.57421875" style="4" customWidth="1"/>
    <col min="6" max="9" width="10.7109375" style="4" customWidth="1"/>
    <col min="10" max="10" width="13.140625" style="4" customWidth="1"/>
    <col min="11" max="13" width="10.7109375" style="4" customWidth="1"/>
    <col min="14" max="14" width="12.8515625" style="4" customWidth="1"/>
    <col min="15" max="15" width="10.7109375" style="4" customWidth="1"/>
    <col min="16" max="16" width="14.00390625" style="4" customWidth="1"/>
    <col min="17" max="17" width="17.421875" style="4" customWidth="1"/>
    <col min="18" max="16384" width="9.140625" style="4" customWidth="1"/>
  </cols>
  <sheetData>
    <row r="1" spans="1:4" ht="37.5" customHeight="1">
      <c r="A1" s="620" t="s">
        <v>13</v>
      </c>
      <c r="B1" s="620"/>
      <c r="C1" s="404"/>
      <c r="D1" s="404"/>
    </row>
    <row r="2" spans="1:4" ht="34.5" customHeight="1">
      <c r="A2" s="620" t="s">
        <v>20</v>
      </c>
      <c r="B2" s="620"/>
      <c r="C2" s="404"/>
      <c r="D2" s="404"/>
    </row>
    <row r="3" spans="1:4" ht="40.5" customHeight="1">
      <c r="A3" s="620" t="s">
        <v>21</v>
      </c>
      <c r="B3" s="620"/>
      <c r="C3" s="404"/>
      <c r="D3" s="404"/>
    </row>
    <row r="4" spans="1:4" ht="33" customHeight="1">
      <c r="A4" s="620" t="s">
        <v>168</v>
      </c>
      <c r="B4" s="620"/>
      <c r="C4" s="404"/>
      <c r="D4" s="404"/>
    </row>
    <row r="5" spans="2:4" ht="23.25">
      <c r="B5" s="18"/>
      <c r="C5" s="404"/>
      <c r="D5" s="404"/>
    </row>
    <row r="6" spans="1:17" ht="42.75" customHeight="1">
      <c r="A6" s="638" t="s">
        <v>176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</row>
    <row r="7" spans="1:17" ht="39.75" customHeight="1">
      <c r="A7" s="677" t="s">
        <v>227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</row>
    <row r="8" spans="1:17" ht="17.25" customHeight="1">
      <c r="A8" s="55"/>
      <c r="B8" s="55"/>
      <c r="C8" s="473"/>
      <c r="D8" s="473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6" s="145" customFormat="1" ht="24.75" customHeight="1">
      <c r="A9" s="647" t="s">
        <v>15</v>
      </c>
      <c r="B9" s="647"/>
      <c r="C9" s="647"/>
      <c r="D9" s="289"/>
      <c r="E9" s="170"/>
      <c r="F9" s="170"/>
      <c r="G9" s="170"/>
      <c r="H9" s="55"/>
      <c r="I9" s="55"/>
      <c r="J9" s="55"/>
      <c r="K9" s="55"/>
      <c r="L9" s="170"/>
      <c r="M9" s="170"/>
      <c r="N9" s="170"/>
      <c r="O9" s="170"/>
      <c r="P9" s="170"/>
    </row>
    <row r="10" spans="1:16" s="145" customFormat="1" ht="36.75" customHeight="1">
      <c r="A10" s="647" t="s">
        <v>163</v>
      </c>
      <c r="B10" s="647"/>
      <c r="C10" s="647"/>
      <c r="D10" s="289" t="s">
        <v>292</v>
      </c>
      <c r="E10" s="170"/>
      <c r="F10" s="170"/>
      <c r="G10" s="170"/>
      <c r="H10" s="55"/>
      <c r="I10" s="55"/>
      <c r="J10" s="55"/>
      <c r="K10" s="55"/>
      <c r="L10" s="170"/>
      <c r="M10" s="170"/>
      <c r="N10" s="170"/>
      <c r="O10" s="170"/>
      <c r="P10" s="170"/>
    </row>
    <row r="11" spans="1:17" s="145" customFormat="1" ht="20.25" customHeight="1" thickBot="1">
      <c r="A11" s="2"/>
      <c r="B11" s="6"/>
      <c r="C11" s="389"/>
      <c r="D11" s="38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</row>
    <row r="12" spans="1:17" ht="36" customHeight="1" thickBot="1">
      <c r="A12" s="700" t="s">
        <v>0</v>
      </c>
      <c r="B12" s="702" t="s">
        <v>14</v>
      </c>
      <c r="C12" s="703" t="s">
        <v>5</v>
      </c>
      <c r="D12" s="777"/>
      <c r="E12" s="671" t="s">
        <v>189</v>
      </c>
      <c r="F12" s="682"/>
      <c r="G12" s="682"/>
      <c r="H12" s="682"/>
      <c r="I12" s="676"/>
      <c r="J12" s="653" t="s">
        <v>1</v>
      </c>
      <c r="K12" s="682" t="s">
        <v>190</v>
      </c>
      <c r="L12" s="672"/>
      <c r="M12" s="672"/>
      <c r="N12" s="672"/>
      <c r="O12" s="673"/>
      <c r="P12" s="669" t="s">
        <v>1</v>
      </c>
      <c r="Q12" s="705" t="s">
        <v>8</v>
      </c>
    </row>
    <row r="13" spans="1:17" ht="120" customHeight="1" thickBot="1">
      <c r="A13" s="701"/>
      <c r="B13" s="649"/>
      <c r="C13" s="704"/>
      <c r="D13" s="788" t="s">
        <v>275</v>
      </c>
      <c r="E13" s="438" t="s">
        <v>10</v>
      </c>
      <c r="F13" s="439" t="s">
        <v>11</v>
      </c>
      <c r="G13" s="454" t="s">
        <v>248</v>
      </c>
      <c r="H13" s="439" t="s">
        <v>12</v>
      </c>
      <c r="I13" s="440" t="s">
        <v>7</v>
      </c>
      <c r="J13" s="654"/>
      <c r="K13" s="480" t="s">
        <v>10</v>
      </c>
      <c r="L13" s="481" t="s">
        <v>11</v>
      </c>
      <c r="M13" s="454" t="s">
        <v>248</v>
      </c>
      <c r="N13" s="439" t="s">
        <v>12</v>
      </c>
      <c r="O13" s="442" t="s">
        <v>7</v>
      </c>
      <c r="P13" s="674"/>
      <c r="Q13" s="706"/>
    </row>
    <row r="14" spans="1:17" ht="38.25" customHeight="1" thickBot="1">
      <c r="A14" s="581" t="s">
        <v>50</v>
      </c>
      <c r="B14" s="582"/>
      <c r="C14" s="582"/>
      <c r="D14" s="774"/>
      <c r="E14" s="25"/>
      <c r="F14" s="26"/>
      <c r="G14" s="26"/>
      <c r="H14" s="26"/>
      <c r="I14" s="51"/>
      <c r="J14" s="219"/>
      <c r="K14" s="25"/>
      <c r="L14" s="26"/>
      <c r="M14" s="26"/>
      <c r="N14" s="26"/>
      <c r="O14" s="51"/>
      <c r="P14" s="219"/>
      <c r="Q14" s="164"/>
    </row>
    <row r="15" spans="1:17" ht="63" customHeight="1">
      <c r="A15" s="186" t="s">
        <v>135</v>
      </c>
      <c r="B15" s="226" t="s">
        <v>69</v>
      </c>
      <c r="C15" s="474" t="s">
        <v>158</v>
      </c>
      <c r="D15" s="789" t="s">
        <v>277</v>
      </c>
      <c r="E15" s="46"/>
      <c r="F15" s="23"/>
      <c r="G15" s="27"/>
      <c r="H15" s="27"/>
      <c r="I15" s="49"/>
      <c r="J15" s="217"/>
      <c r="K15" s="177">
        <v>20</v>
      </c>
      <c r="L15" s="23">
        <v>16</v>
      </c>
      <c r="M15" s="23"/>
      <c r="N15" s="22">
        <f>K15+L15</f>
        <v>36</v>
      </c>
      <c r="O15" s="50">
        <f>N15/21</f>
        <v>1.7142857142857142</v>
      </c>
      <c r="P15" s="466" t="s">
        <v>18</v>
      </c>
      <c r="Q15" s="227">
        <f>N15+H15</f>
        <v>36</v>
      </c>
    </row>
    <row r="16" spans="1:17" ht="48" customHeight="1">
      <c r="A16" s="236" t="s">
        <v>186</v>
      </c>
      <c r="B16" s="237" t="s">
        <v>239</v>
      </c>
      <c r="C16" s="475" t="s">
        <v>157</v>
      </c>
      <c r="D16" s="780" t="s">
        <v>301</v>
      </c>
      <c r="E16" s="44">
        <v>12</v>
      </c>
      <c r="F16" s="22">
        <v>60</v>
      </c>
      <c r="G16" s="22"/>
      <c r="H16" s="22">
        <f>E16+F16</f>
        <v>72</v>
      </c>
      <c r="I16" s="38">
        <f>H16/17</f>
        <v>4.235294117647059</v>
      </c>
      <c r="J16" s="216" t="s">
        <v>18</v>
      </c>
      <c r="K16" s="180"/>
      <c r="L16" s="22"/>
      <c r="M16" s="22"/>
      <c r="N16" s="22"/>
      <c r="O16" s="50"/>
      <c r="P16" s="216"/>
      <c r="Q16" s="232">
        <f>N16+H16</f>
        <v>72</v>
      </c>
    </row>
    <row r="17" spans="1:17" ht="51" customHeight="1">
      <c r="A17" s="236" t="s">
        <v>187</v>
      </c>
      <c r="B17" s="237" t="s">
        <v>188</v>
      </c>
      <c r="C17" s="475" t="s">
        <v>195</v>
      </c>
      <c r="D17" s="780"/>
      <c r="E17" s="44">
        <v>12</v>
      </c>
      <c r="F17" s="22">
        <v>24</v>
      </c>
      <c r="G17" s="22"/>
      <c r="H17" s="22">
        <f>E17+F17</f>
        <v>36</v>
      </c>
      <c r="I17" s="38">
        <f aca="true" t="shared" si="0" ref="I17:I28">H17/17</f>
        <v>2.1176470588235294</v>
      </c>
      <c r="J17" s="501" t="s">
        <v>18</v>
      </c>
      <c r="K17" s="180"/>
      <c r="L17" s="22">
        <v>36</v>
      </c>
      <c r="M17" s="22"/>
      <c r="N17" s="22">
        <v>36</v>
      </c>
      <c r="O17" s="50">
        <f aca="true" t="shared" si="1" ref="O17:O28">N17/21</f>
        <v>1.7142857142857142</v>
      </c>
      <c r="P17" s="216" t="s">
        <v>67</v>
      </c>
      <c r="Q17" s="232">
        <f>N17+H17</f>
        <v>72</v>
      </c>
    </row>
    <row r="18" spans="1:17" ht="39" customHeight="1" thickBot="1">
      <c r="A18" s="236" t="s">
        <v>136</v>
      </c>
      <c r="B18" s="237" t="s">
        <v>191</v>
      </c>
      <c r="C18" s="475" t="s">
        <v>235</v>
      </c>
      <c r="D18" s="780" t="s">
        <v>278</v>
      </c>
      <c r="E18" s="44"/>
      <c r="F18" s="22">
        <v>36</v>
      </c>
      <c r="G18" s="22"/>
      <c r="H18" s="22">
        <f>E18+F18</f>
        <v>36</v>
      </c>
      <c r="I18" s="50">
        <f t="shared" si="0"/>
        <v>2.1176470588235294</v>
      </c>
      <c r="J18" s="217" t="s">
        <v>18</v>
      </c>
      <c r="K18" s="180"/>
      <c r="L18" s="22"/>
      <c r="M18" s="22"/>
      <c r="N18" s="22"/>
      <c r="O18" s="50"/>
      <c r="P18" s="220"/>
      <c r="Q18" s="232">
        <f>N18+H18</f>
        <v>36</v>
      </c>
    </row>
    <row r="19" spans="1:17" ht="51" customHeight="1" thickBot="1">
      <c r="A19" s="581" t="s">
        <v>131</v>
      </c>
      <c r="B19" s="582"/>
      <c r="C19" s="582"/>
      <c r="D19" s="774"/>
      <c r="E19" s="25"/>
      <c r="F19" s="26"/>
      <c r="G19" s="26"/>
      <c r="H19" s="26"/>
      <c r="I19" s="51"/>
      <c r="J19" s="219"/>
      <c r="K19" s="25"/>
      <c r="L19" s="26"/>
      <c r="M19" s="26"/>
      <c r="N19" s="26"/>
      <c r="O19" s="51"/>
      <c r="P19" s="219" t="s">
        <v>251</v>
      </c>
      <c r="Q19" s="164"/>
    </row>
    <row r="20" spans="1:17" ht="57" customHeight="1">
      <c r="A20" s="235" t="s">
        <v>132</v>
      </c>
      <c r="B20" s="226" t="s">
        <v>133</v>
      </c>
      <c r="C20" s="476" t="s">
        <v>63</v>
      </c>
      <c r="D20" s="570" t="s">
        <v>292</v>
      </c>
      <c r="E20" s="46"/>
      <c r="F20" s="23">
        <v>32</v>
      </c>
      <c r="G20" s="23"/>
      <c r="H20" s="23">
        <f>E20+F20</f>
        <v>32</v>
      </c>
      <c r="I20" s="52">
        <f t="shared" si="0"/>
        <v>1.8823529411764706</v>
      </c>
      <c r="J20" s="222" t="s">
        <v>67</v>
      </c>
      <c r="K20" s="177"/>
      <c r="L20" s="23"/>
      <c r="M20" s="23"/>
      <c r="N20" s="23"/>
      <c r="O20" s="49"/>
      <c r="P20" s="222"/>
      <c r="Q20" s="227">
        <f>N20+H20</f>
        <v>32</v>
      </c>
    </row>
    <row r="21" spans="1:17" ht="42" customHeight="1">
      <c r="A21" s="235" t="s">
        <v>138</v>
      </c>
      <c r="B21" s="233" t="s">
        <v>140</v>
      </c>
      <c r="C21" s="782" t="s">
        <v>137</v>
      </c>
      <c r="D21" s="570" t="s">
        <v>297</v>
      </c>
      <c r="E21" s="46"/>
      <c r="F21" s="23">
        <v>72</v>
      </c>
      <c r="G21" s="23"/>
      <c r="H21" s="23">
        <f>E21+F21</f>
        <v>72</v>
      </c>
      <c r="I21" s="38">
        <f t="shared" si="0"/>
        <v>4.235294117647059</v>
      </c>
      <c r="J21" s="222" t="s">
        <v>67</v>
      </c>
      <c r="K21" s="177"/>
      <c r="L21" s="23"/>
      <c r="M21" s="23"/>
      <c r="N21" s="20"/>
      <c r="O21" s="50"/>
      <c r="P21" s="222"/>
      <c r="Q21" s="162">
        <f>N21+H21</f>
        <v>72</v>
      </c>
    </row>
    <row r="22" spans="1:17" ht="43.5" customHeight="1">
      <c r="A22" s="235" t="s">
        <v>91</v>
      </c>
      <c r="B22" s="233" t="s">
        <v>85</v>
      </c>
      <c r="C22" s="783"/>
      <c r="D22" s="569"/>
      <c r="E22" s="37"/>
      <c r="F22" s="20"/>
      <c r="G22" s="23">
        <v>180</v>
      </c>
      <c r="H22" s="23">
        <v>180</v>
      </c>
      <c r="I22" s="38">
        <f t="shared" si="0"/>
        <v>10.588235294117647</v>
      </c>
      <c r="J22" s="216" t="s">
        <v>67</v>
      </c>
      <c r="K22" s="179"/>
      <c r="L22" s="20"/>
      <c r="M22" s="20"/>
      <c r="N22" s="20"/>
      <c r="O22" s="50"/>
      <c r="P22" s="216"/>
      <c r="Q22" s="162">
        <v>180</v>
      </c>
    </row>
    <row r="23" spans="1:17" ht="40.5" customHeight="1" thickBot="1">
      <c r="A23" s="236" t="s">
        <v>92</v>
      </c>
      <c r="B23" s="228" t="s">
        <v>87</v>
      </c>
      <c r="C23" s="786" t="s">
        <v>166</v>
      </c>
      <c r="D23" s="570" t="s">
        <v>292</v>
      </c>
      <c r="E23" s="44"/>
      <c r="F23" s="22"/>
      <c r="G23" s="27">
        <v>180</v>
      </c>
      <c r="H23" s="27">
        <v>180</v>
      </c>
      <c r="I23" s="50">
        <f t="shared" si="0"/>
        <v>10.588235294117647</v>
      </c>
      <c r="J23" s="217"/>
      <c r="K23" s="180"/>
      <c r="L23" s="22"/>
      <c r="M23" s="22">
        <v>108</v>
      </c>
      <c r="N23" s="22">
        <v>108</v>
      </c>
      <c r="O23" s="50">
        <f t="shared" si="1"/>
        <v>5.142857142857143</v>
      </c>
      <c r="P23" s="217" t="s">
        <v>67</v>
      </c>
      <c r="Q23" s="232">
        <v>288</v>
      </c>
    </row>
    <row r="24" spans="1:17" ht="46.5" customHeight="1" thickBot="1">
      <c r="A24" s="581" t="s">
        <v>139</v>
      </c>
      <c r="B24" s="582"/>
      <c r="C24" s="582"/>
      <c r="D24" s="774"/>
      <c r="E24" s="25"/>
      <c r="F24" s="26"/>
      <c r="G24" s="26"/>
      <c r="H24" s="26"/>
      <c r="I24" s="51"/>
      <c r="J24" s="219"/>
      <c r="K24" s="25"/>
      <c r="L24" s="26"/>
      <c r="M24" s="26"/>
      <c r="N24" s="26"/>
      <c r="O24" s="51"/>
      <c r="P24" s="219" t="s">
        <v>251</v>
      </c>
      <c r="Q24" s="164"/>
    </row>
    <row r="25" spans="1:17" ht="52.5" customHeight="1">
      <c r="A25" s="186" t="s">
        <v>192</v>
      </c>
      <c r="B25" s="379" t="s">
        <v>193</v>
      </c>
      <c r="C25" s="787" t="s">
        <v>252</v>
      </c>
      <c r="D25" s="570"/>
      <c r="E25" s="43"/>
      <c r="F25" s="27"/>
      <c r="G25" s="27"/>
      <c r="H25" s="23"/>
      <c r="I25" s="52"/>
      <c r="J25" s="220"/>
      <c r="K25" s="183">
        <v>28</v>
      </c>
      <c r="L25" s="27">
        <v>40</v>
      </c>
      <c r="M25" s="27"/>
      <c r="N25" s="27">
        <f>K25+L25</f>
        <v>68</v>
      </c>
      <c r="O25" s="49">
        <f t="shared" si="1"/>
        <v>3.238095238095238</v>
      </c>
      <c r="P25" s="220" t="s">
        <v>18</v>
      </c>
      <c r="Q25" s="163">
        <f>N25+H25</f>
        <v>68</v>
      </c>
    </row>
    <row r="26" spans="1:17" ht="46.5" customHeight="1">
      <c r="A26" s="186" t="s">
        <v>96</v>
      </c>
      <c r="B26" s="233" t="s">
        <v>85</v>
      </c>
      <c r="C26" s="783"/>
      <c r="D26" s="569" t="s">
        <v>297</v>
      </c>
      <c r="E26" s="37"/>
      <c r="F26" s="20"/>
      <c r="G26" s="20"/>
      <c r="H26" s="23"/>
      <c r="I26" s="38"/>
      <c r="J26" s="216"/>
      <c r="K26" s="37"/>
      <c r="L26" s="20"/>
      <c r="M26" s="20">
        <v>144</v>
      </c>
      <c r="N26" s="20">
        <v>144</v>
      </c>
      <c r="O26" s="50">
        <f t="shared" si="1"/>
        <v>6.857142857142857</v>
      </c>
      <c r="P26" s="687" t="s">
        <v>18</v>
      </c>
      <c r="Q26" s="162">
        <v>144</v>
      </c>
    </row>
    <row r="27" spans="1:17" ht="46.5" customHeight="1" thickBot="1">
      <c r="A27" s="236" t="s">
        <v>97</v>
      </c>
      <c r="B27" s="237" t="s">
        <v>87</v>
      </c>
      <c r="C27" s="476" t="s">
        <v>63</v>
      </c>
      <c r="D27" s="568" t="s">
        <v>292</v>
      </c>
      <c r="E27" s="44"/>
      <c r="F27" s="22"/>
      <c r="G27" s="27"/>
      <c r="H27" s="27"/>
      <c r="I27" s="50"/>
      <c r="J27" s="217"/>
      <c r="K27" s="183"/>
      <c r="L27" s="27"/>
      <c r="M27" s="27">
        <v>324</v>
      </c>
      <c r="N27" s="27">
        <v>324</v>
      </c>
      <c r="O27" s="50">
        <f t="shared" si="1"/>
        <v>15.428571428571429</v>
      </c>
      <c r="P27" s="688"/>
      <c r="Q27" s="232">
        <v>324</v>
      </c>
    </row>
    <row r="28" spans="1:18" s="283" customFormat="1" ht="43.5" customHeight="1" thickBot="1">
      <c r="A28" s="471" t="s">
        <v>199</v>
      </c>
      <c r="B28" s="432" t="s">
        <v>2</v>
      </c>
      <c r="C28" s="477" t="s">
        <v>112</v>
      </c>
      <c r="D28" s="785" t="s">
        <v>276</v>
      </c>
      <c r="E28" s="25"/>
      <c r="F28" s="26">
        <v>4</v>
      </c>
      <c r="G28" s="26"/>
      <c r="H28" s="26">
        <f>E28+F28</f>
        <v>4</v>
      </c>
      <c r="I28" s="51">
        <f t="shared" si="0"/>
        <v>0.23529411764705882</v>
      </c>
      <c r="J28" s="219"/>
      <c r="K28" s="25"/>
      <c r="L28" s="26">
        <v>40</v>
      </c>
      <c r="M28" s="26"/>
      <c r="N28" s="26">
        <f>K28+L28</f>
        <v>40</v>
      </c>
      <c r="O28" s="51">
        <f t="shared" si="1"/>
        <v>1.9047619047619047</v>
      </c>
      <c r="P28" s="219" t="s">
        <v>18</v>
      </c>
      <c r="Q28" s="164">
        <v>44</v>
      </c>
      <c r="R28" s="387"/>
    </row>
    <row r="29" spans="1:18" ht="43.5" customHeight="1" thickBot="1">
      <c r="A29" s="675" t="s">
        <v>4</v>
      </c>
      <c r="B29" s="676"/>
      <c r="C29" s="478"/>
      <c r="D29" s="478"/>
      <c r="E29" s="444">
        <f>SUM(E14:E28)</f>
        <v>24</v>
      </c>
      <c r="F29" s="445">
        <f>SUM(F14:F28)</f>
        <v>228</v>
      </c>
      <c r="G29" s="445">
        <f>SUM(G14:G28)</f>
        <v>360</v>
      </c>
      <c r="H29" s="445">
        <f>SUM(H14:H28)</f>
        <v>612</v>
      </c>
      <c r="I29" s="287">
        <f>SUM(I14:I28)</f>
        <v>36</v>
      </c>
      <c r="J29" s="224"/>
      <c r="K29" s="446">
        <f>SUM(K14:K28)</f>
        <v>48</v>
      </c>
      <c r="L29" s="446">
        <f>SUM(L14:L28)</f>
        <v>132</v>
      </c>
      <c r="M29" s="446">
        <f>SUM(M14:M28)</f>
        <v>576</v>
      </c>
      <c r="N29" s="446">
        <f>SUM(N14:N28)</f>
        <v>756</v>
      </c>
      <c r="O29" s="446">
        <f>SUM(O14:O28)</f>
        <v>36</v>
      </c>
      <c r="P29" s="224"/>
      <c r="Q29" s="225">
        <f>SUM(Q14:Q28)</f>
        <v>1368</v>
      </c>
      <c r="R29" s="387"/>
    </row>
    <row r="30" spans="1:17" ht="40.5" customHeight="1">
      <c r="A30" s="8"/>
      <c r="B30" s="9"/>
      <c r="C30" s="419"/>
      <c r="D30" s="419"/>
      <c r="E30" s="9"/>
      <c r="F30" s="9"/>
      <c r="G30" s="9"/>
      <c r="H30" s="8"/>
      <c r="I30" s="8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621" t="s">
        <v>179</v>
      </c>
      <c r="B31" s="621"/>
      <c r="C31" s="621"/>
      <c r="D31" s="561"/>
      <c r="E31" s="9"/>
      <c r="F31" s="9"/>
      <c r="G31" s="9"/>
      <c r="H31" s="9"/>
      <c r="I31" s="9"/>
      <c r="J31" s="12"/>
      <c r="K31" s="12"/>
      <c r="L31" s="12"/>
      <c r="M31" s="12"/>
      <c r="N31" s="7"/>
      <c r="O31" s="7"/>
      <c r="P31" s="7"/>
      <c r="Q31" s="7"/>
    </row>
    <row r="32" spans="1:17" ht="18" customHeight="1">
      <c r="A32" s="11"/>
      <c r="B32" s="9"/>
      <c r="C32" s="420"/>
      <c r="D32" s="420"/>
      <c r="E32" s="9"/>
      <c r="F32" s="9"/>
      <c r="G32" s="9"/>
      <c r="H32" s="9"/>
      <c r="I32" s="9"/>
      <c r="J32" s="14"/>
      <c r="K32" s="482"/>
      <c r="L32" s="14"/>
      <c r="M32" s="14"/>
      <c r="N32" s="13"/>
      <c r="O32" s="13"/>
      <c r="P32" s="7"/>
      <c r="Q32" s="7"/>
    </row>
    <row r="33" spans="1:17" ht="28.5" customHeight="1">
      <c r="A33" s="634" t="s">
        <v>114</v>
      </c>
      <c r="B33" s="634"/>
      <c r="C33" s="634"/>
      <c r="D33" s="552"/>
      <c r="E33" s="9"/>
      <c r="F33" s="9"/>
      <c r="G33" s="9"/>
      <c r="H33" s="9"/>
      <c r="I33" s="9"/>
      <c r="J33" s="15"/>
      <c r="K33" s="9"/>
      <c r="L33" s="15"/>
      <c r="M33" s="15"/>
      <c r="N33" s="7"/>
      <c r="O33" s="7"/>
      <c r="P33" s="7"/>
      <c r="Q33" s="7"/>
    </row>
    <row r="34" spans="1:17" ht="36.75" customHeight="1">
      <c r="A34" s="620" t="s">
        <v>196</v>
      </c>
      <c r="B34" s="620"/>
      <c r="C34" s="620"/>
      <c r="D34" s="549"/>
      <c r="E34" s="16"/>
      <c r="F34" s="16"/>
      <c r="G34" s="16"/>
      <c r="H34" s="16"/>
      <c r="I34" s="16"/>
      <c r="J34" s="15"/>
      <c r="K34" s="7"/>
      <c r="L34" s="17"/>
      <c r="M34" s="17"/>
      <c r="N34" s="7"/>
      <c r="O34" s="7"/>
      <c r="P34" s="7"/>
      <c r="Q34" s="7"/>
    </row>
    <row r="35" spans="1:17" ht="36.75" customHeight="1">
      <c r="A35" s="611" t="s">
        <v>197</v>
      </c>
      <c r="B35" s="611"/>
      <c r="C35" s="611"/>
      <c r="D35" s="146"/>
      <c r="E35" s="9"/>
      <c r="F35" s="9"/>
      <c r="G35" s="9"/>
      <c r="H35" s="13"/>
      <c r="I35" s="13"/>
      <c r="J35" s="7"/>
      <c r="K35" s="7"/>
      <c r="L35" s="7"/>
      <c r="M35" s="7"/>
      <c r="N35" s="7"/>
      <c r="O35" s="7"/>
      <c r="P35" s="7"/>
      <c r="Q35" s="7"/>
    </row>
    <row r="36" spans="1:17" ht="5.25" customHeight="1">
      <c r="A36" s="611"/>
      <c r="B36" s="611"/>
      <c r="C36" s="611"/>
      <c r="D36" s="146"/>
      <c r="E36" s="9"/>
      <c r="F36" s="9"/>
      <c r="G36" s="9"/>
      <c r="H36" s="16"/>
      <c r="I36" s="16"/>
      <c r="J36" s="7"/>
      <c r="K36" s="7"/>
      <c r="L36" s="7"/>
      <c r="M36" s="7"/>
      <c r="N36" s="7"/>
      <c r="O36" s="7"/>
      <c r="P36" s="7"/>
      <c r="Q36" s="7"/>
    </row>
    <row r="37" spans="1:17" ht="43.5" customHeight="1">
      <c r="A37" s="611" t="s">
        <v>178</v>
      </c>
      <c r="B37" s="611"/>
      <c r="C37" s="611"/>
      <c r="D37" s="611"/>
      <c r="E37" s="611"/>
      <c r="F37" s="611"/>
      <c r="G37" s="9"/>
      <c r="H37" s="9"/>
      <c r="I37" s="9"/>
      <c r="J37" s="14"/>
      <c r="K37" s="13"/>
      <c r="L37" s="14"/>
      <c r="M37" s="14"/>
      <c r="N37" s="13"/>
      <c r="O37" s="13"/>
      <c r="P37" s="7"/>
      <c r="Q37" s="7"/>
    </row>
    <row r="38" spans="1:17" ht="3.75" customHeight="1">
      <c r="A38" s="146"/>
      <c r="B38" s="146"/>
      <c r="C38" s="479"/>
      <c r="D38" s="479"/>
      <c r="E38" s="146"/>
      <c r="F38" s="146"/>
      <c r="G38" s="9"/>
      <c r="H38" s="9"/>
      <c r="I38" s="9"/>
      <c r="J38" s="15"/>
      <c r="K38" s="9"/>
      <c r="L38" s="15"/>
      <c r="M38" s="15"/>
      <c r="N38" s="7"/>
      <c r="O38" s="7"/>
      <c r="P38" s="7"/>
      <c r="Q38" s="7"/>
    </row>
    <row r="39" spans="1:17" ht="43.5" customHeight="1">
      <c r="A39" s="611" t="s">
        <v>241</v>
      </c>
      <c r="B39" s="611"/>
      <c r="C39" s="611"/>
      <c r="D39" s="611"/>
      <c r="E39" s="611"/>
      <c r="F39" s="611"/>
      <c r="G39" s="16"/>
      <c r="H39" s="16"/>
      <c r="I39" s="16"/>
      <c r="J39" s="15"/>
      <c r="K39" s="7"/>
      <c r="L39" s="17"/>
      <c r="M39" s="17"/>
      <c r="N39" s="7"/>
      <c r="O39" s="7"/>
      <c r="P39" s="7"/>
      <c r="Q39" s="7"/>
    </row>
    <row r="40" spans="1:17" ht="25.5">
      <c r="A40" s="611"/>
      <c r="B40" s="611"/>
      <c r="C40" s="611"/>
      <c r="D40" s="611"/>
      <c r="E40" s="611"/>
      <c r="F40" s="611"/>
      <c r="G40" s="146"/>
      <c r="H40" s="13"/>
      <c r="I40" s="13"/>
      <c r="J40" s="7"/>
      <c r="K40" s="7"/>
      <c r="L40" s="7"/>
      <c r="M40" s="7"/>
      <c r="N40" s="7"/>
      <c r="O40" s="7"/>
      <c r="P40" s="7"/>
      <c r="Q40" s="7"/>
    </row>
    <row r="41" spans="1:17" ht="25.5">
      <c r="A41" s="611"/>
      <c r="B41" s="611"/>
      <c r="C41" s="611"/>
      <c r="D41" s="611"/>
      <c r="E41" s="611"/>
      <c r="F41" s="611"/>
      <c r="G41" s="146"/>
      <c r="H41" s="16"/>
      <c r="I41" s="16"/>
      <c r="J41" s="7"/>
      <c r="K41" s="7"/>
      <c r="L41" s="7"/>
      <c r="M41" s="7"/>
      <c r="N41" s="7"/>
      <c r="O41" s="7"/>
      <c r="P41" s="7"/>
      <c r="Q41" s="7"/>
    </row>
    <row r="42" spans="1:17" ht="20.25">
      <c r="A42" s="11"/>
      <c r="B42" s="650"/>
      <c r="C42" s="650"/>
      <c r="D42" s="650"/>
      <c r="E42" s="650"/>
      <c r="F42" s="650"/>
      <c r="G42" s="13"/>
      <c r="H42" s="13"/>
      <c r="I42" s="13"/>
      <c r="J42" s="7"/>
      <c r="K42" s="7"/>
      <c r="L42" s="7"/>
      <c r="M42" s="7"/>
      <c r="N42" s="7"/>
      <c r="O42" s="7"/>
      <c r="P42" s="7"/>
      <c r="Q42" s="7"/>
    </row>
    <row r="43" spans="1:17" ht="20.25">
      <c r="A43" s="11"/>
      <c r="B43" s="16"/>
      <c r="C43" s="420"/>
      <c r="D43" s="420"/>
      <c r="E43" s="16"/>
      <c r="F43" s="16"/>
      <c r="G43" s="16"/>
      <c r="H43" s="16"/>
      <c r="I43" s="16"/>
      <c r="J43" s="7"/>
      <c r="K43" s="7"/>
      <c r="L43" s="7"/>
      <c r="M43" s="7"/>
      <c r="N43" s="7"/>
      <c r="O43" s="7"/>
      <c r="P43" s="7"/>
      <c r="Q43" s="7"/>
    </row>
  </sheetData>
  <sheetProtection selectLockedCells="1" selectUnlockedCells="1"/>
  <mergeCells count="33">
    <mergeCell ref="A1:B1"/>
    <mergeCell ref="A2:B2"/>
    <mergeCell ref="A3:B3"/>
    <mergeCell ref="A4:B4"/>
    <mergeCell ref="A6:Q6"/>
    <mergeCell ref="A7:Q7"/>
    <mergeCell ref="A9:C9"/>
    <mergeCell ref="A10:C10"/>
    <mergeCell ref="A12:A13"/>
    <mergeCell ref="B12:B13"/>
    <mergeCell ref="C12:C13"/>
    <mergeCell ref="E12:I12"/>
    <mergeCell ref="J12:J13"/>
    <mergeCell ref="K12:O12"/>
    <mergeCell ref="P12:P13"/>
    <mergeCell ref="Q12:Q13"/>
    <mergeCell ref="A14:C14"/>
    <mergeCell ref="A19:C19"/>
    <mergeCell ref="C21:C22"/>
    <mergeCell ref="A24:C24"/>
    <mergeCell ref="C25:C26"/>
    <mergeCell ref="P26:P27"/>
    <mergeCell ref="A29:B29"/>
    <mergeCell ref="A31:C31"/>
    <mergeCell ref="A40:F40"/>
    <mergeCell ref="A41:F41"/>
    <mergeCell ref="B42:F42"/>
    <mergeCell ref="A33:C33"/>
    <mergeCell ref="A34:C34"/>
    <mergeCell ref="A35:C35"/>
    <mergeCell ref="A36:C36"/>
    <mergeCell ref="A37:F37"/>
    <mergeCell ref="A39:F39"/>
  </mergeCells>
  <printOptions/>
  <pageMargins left="0.2755905511811024" right="0.11811023622047245" top="0.2755905511811024" bottom="0.31496062992125984" header="0.5118110236220472" footer="0.5118110236220472"/>
  <pageSetup horizontalDpi="300" verticalDpi="300" orientation="landscape" paperSize="9" scale="3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view="pageBreakPreview" zoomScale="50" zoomScaleNormal="75" zoomScaleSheetLayoutView="50" zoomScalePageLayoutView="0" workbookViewId="0" topLeftCell="A7">
      <selection activeCell="D28" sqref="D28"/>
    </sheetView>
  </sheetViews>
  <sheetFormatPr defaultColWidth="9.140625" defaultRowHeight="12.75"/>
  <cols>
    <col min="1" max="1" width="22.8515625" style="3" customWidth="1"/>
    <col min="2" max="2" width="111.28125" style="4" customWidth="1"/>
    <col min="3" max="3" width="42.00390625" style="4" customWidth="1"/>
    <col min="4" max="4" width="52.00390625" style="4" customWidth="1"/>
    <col min="5" max="5" width="12.421875" style="4" customWidth="1"/>
    <col min="6" max="8" width="13.28125" style="4" customWidth="1"/>
    <col min="9" max="9" width="14.7109375" style="4" customWidth="1"/>
    <col min="10" max="10" width="12.421875" style="4" customWidth="1"/>
    <col min="11" max="11" width="13.00390625" style="4" customWidth="1"/>
    <col min="12" max="12" width="13.140625" style="4" customWidth="1"/>
    <col min="13" max="13" width="12.7109375" style="4" customWidth="1"/>
    <col min="14" max="14" width="14.421875" style="4" customWidth="1"/>
    <col min="15" max="16" width="12.7109375" style="4" customWidth="1"/>
    <col min="17" max="17" width="10.7109375" style="4" customWidth="1"/>
    <col min="18" max="18" width="12.8515625" style="4" customWidth="1"/>
    <col min="19" max="19" width="12.140625" style="4" customWidth="1"/>
    <col min="20" max="20" width="14.00390625" style="4" customWidth="1"/>
    <col min="21" max="21" width="17.421875" style="4" customWidth="1"/>
    <col min="22" max="16384" width="9.140625" style="4" customWidth="1"/>
  </cols>
  <sheetData>
    <row r="1" spans="1:4" ht="33" customHeight="1">
      <c r="A1" s="620" t="s">
        <v>13</v>
      </c>
      <c r="B1" s="620"/>
      <c r="C1" s="1"/>
      <c r="D1" s="1"/>
    </row>
    <row r="2" spans="1:4" ht="27" customHeight="1">
      <c r="A2" s="620" t="s">
        <v>20</v>
      </c>
      <c r="B2" s="620"/>
      <c r="C2" s="1"/>
      <c r="D2" s="1"/>
    </row>
    <row r="3" spans="1:4" ht="40.5" customHeight="1">
      <c r="A3" s="620" t="s">
        <v>21</v>
      </c>
      <c r="B3" s="620"/>
      <c r="C3" s="1"/>
      <c r="D3" s="1"/>
    </row>
    <row r="4" spans="1:4" ht="33" customHeight="1">
      <c r="A4" s="620" t="s">
        <v>168</v>
      </c>
      <c r="B4" s="620"/>
      <c r="C4" s="1"/>
      <c r="D4" s="1"/>
    </row>
    <row r="5" spans="2:4" ht="23.25">
      <c r="B5" s="18"/>
      <c r="C5" s="1"/>
      <c r="D5" s="1"/>
    </row>
    <row r="6" spans="1:21" ht="33.75" customHeight="1">
      <c r="A6" s="720" t="s">
        <v>184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</row>
    <row r="7" spans="1:21" ht="39.75" customHeight="1">
      <c r="A7" s="707" t="s">
        <v>203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</row>
    <row r="8" spans="1:21" ht="39.75" customHeight="1">
      <c r="A8" s="708" t="s">
        <v>254</v>
      </c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</row>
    <row r="9" spans="1:19" s="145" customFormat="1" ht="36.75" customHeight="1">
      <c r="A9" s="647" t="s">
        <v>256</v>
      </c>
      <c r="B9" s="647"/>
      <c r="C9" s="647"/>
      <c r="D9" s="289"/>
      <c r="E9" s="170"/>
      <c r="F9" s="170"/>
      <c r="G9" s="170"/>
      <c r="H9" s="170"/>
      <c r="I9" s="170"/>
      <c r="J9" s="55"/>
      <c r="K9" s="55"/>
      <c r="L9" s="55"/>
      <c r="M9" s="170"/>
      <c r="N9" s="170"/>
      <c r="O9" s="170"/>
      <c r="P9" s="170"/>
      <c r="Q9" s="170"/>
      <c r="R9" s="170"/>
      <c r="S9" s="170"/>
    </row>
    <row r="10" spans="1:19" s="145" customFormat="1" ht="33.75" customHeight="1">
      <c r="A10" s="647" t="s">
        <v>255</v>
      </c>
      <c r="B10" s="647"/>
      <c r="C10" s="647"/>
      <c r="D10" s="289" t="s">
        <v>288</v>
      </c>
      <c r="E10" s="170"/>
      <c r="F10" s="170"/>
      <c r="G10" s="170"/>
      <c r="H10" s="170"/>
      <c r="I10" s="170"/>
      <c r="J10" s="55"/>
      <c r="K10" s="55"/>
      <c r="L10" s="55"/>
      <c r="M10" s="170"/>
      <c r="N10" s="170"/>
      <c r="O10" s="170"/>
      <c r="P10" s="170"/>
      <c r="Q10" s="170"/>
      <c r="R10" s="170"/>
      <c r="S10" s="170"/>
    </row>
    <row r="11" spans="1:19" ht="18.75" thickBot="1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1" ht="63" customHeight="1" thickBot="1">
      <c r="A12" s="649" t="s">
        <v>0</v>
      </c>
      <c r="B12" s="649" t="s">
        <v>14</v>
      </c>
      <c r="C12" s="722" t="s">
        <v>5</v>
      </c>
      <c r="D12" s="763"/>
      <c r="E12" s="725" t="s">
        <v>9</v>
      </c>
      <c r="F12" s="686"/>
      <c r="G12" s="686"/>
      <c r="H12" s="686"/>
      <c r="I12" s="686"/>
      <c r="J12" s="686"/>
      <c r="K12" s="726"/>
      <c r="L12" s="715" t="s">
        <v>1</v>
      </c>
      <c r="M12" s="675" t="s">
        <v>151</v>
      </c>
      <c r="N12" s="676"/>
      <c r="O12" s="676"/>
      <c r="P12" s="676"/>
      <c r="Q12" s="676"/>
      <c r="R12" s="676"/>
      <c r="S12" s="683"/>
      <c r="T12" s="721" t="s">
        <v>1</v>
      </c>
      <c r="U12" s="705" t="s">
        <v>8</v>
      </c>
    </row>
    <row r="13" spans="1:21" ht="123" customHeight="1" thickBot="1">
      <c r="A13" s="724"/>
      <c r="B13" s="724"/>
      <c r="C13" s="723"/>
      <c r="D13" s="764" t="s">
        <v>275</v>
      </c>
      <c r="E13" s="456" t="s">
        <v>10</v>
      </c>
      <c r="F13" s="483" t="s">
        <v>11</v>
      </c>
      <c r="G13" s="483" t="s">
        <v>200</v>
      </c>
      <c r="H13" s="483" t="s">
        <v>253</v>
      </c>
      <c r="I13" s="483" t="s">
        <v>201</v>
      </c>
      <c r="J13" s="483" t="s">
        <v>12</v>
      </c>
      <c r="K13" s="484" t="s">
        <v>7</v>
      </c>
      <c r="L13" s="716"/>
      <c r="M13" s="485" t="s">
        <v>10</v>
      </c>
      <c r="N13" s="483" t="s">
        <v>11</v>
      </c>
      <c r="O13" s="483" t="s">
        <v>202</v>
      </c>
      <c r="P13" s="483" t="s">
        <v>253</v>
      </c>
      <c r="Q13" s="483" t="s">
        <v>201</v>
      </c>
      <c r="R13" s="483" t="s">
        <v>12</v>
      </c>
      <c r="S13" s="455" t="s">
        <v>7</v>
      </c>
      <c r="T13" s="716"/>
      <c r="U13" s="709"/>
    </row>
    <row r="14" spans="1:21" ht="34.5" customHeight="1" thickBot="1">
      <c r="A14" s="717" t="s">
        <v>25</v>
      </c>
      <c r="B14" s="718"/>
      <c r="C14" s="719"/>
      <c r="D14" s="572"/>
      <c r="E14" s="39"/>
      <c r="F14" s="34"/>
      <c r="G14" s="34"/>
      <c r="H14" s="34"/>
      <c r="I14" s="34"/>
      <c r="J14" s="34"/>
      <c r="K14" s="36"/>
      <c r="L14" s="384"/>
      <c r="M14" s="487"/>
      <c r="N14" s="34"/>
      <c r="O14" s="35"/>
      <c r="P14" s="35"/>
      <c r="Q14" s="35"/>
      <c r="R14" s="34"/>
      <c r="S14" s="488"/>
      <c r="T14" s="384"/>
      <c r="U14" s="30"/>
    </row>
    <row r="15" spans="1:21" ht="42.75" customHeight="1">
      <c r="A15" s="519" t="s">
        <v>26</v>
      </c>
      <c r="B15" s="226" t="s">
        <v>27</v>
      </c>
      <c r="C15" s="645" t="s">
        <v>53</v>
      </c>
      <c r="D15" s="562" t="s">
        <v>283</v>
      </c>
      <c r="E15" s="244">
        <v>20</v>
      </c>
      <c r="F15" s="245">
        <v>30</v>
      </c>
      <c r="G15" s="245">
        <v>2</v>
      </c>
      <c r="H15" s="245"/>
      <c r="I15" s="245">
        <v>4</v>
      </c>
      <c r="J15" s="490">
        <f>E15+F15+G15+I15</f>
        <v>56</v>
      </c>
      <c r="K15" s="246">
        <f>J15/17</f>
        <v>3.2941176470588234</v>
      </c>
      <c r="L15" s="460" t="s">
        <v>18</v>
      </c>
      <c r="M15" s="147">
        <v>20</v>
      </c>
      <c r="N15" s="148">
        <v>36</v>
      </c>
      <c r="O15" s="148">
        <v>2</v>
      </c>
      <c r="P15" s="150"/>
      <c r="Q15" s="150">
        <v>6</v>
      </c>
      <c r="R15" s="148">
        <f aca="true" t="shared" si="0" ref="R15:R23">M15+N15+O15+Q15</f>
        <v>64</v>
      </c>
      <c r="S15" s="149">
        <f aca="true" t="shared" si="1" ref="S15:S21">R15/24</f>
        <v>2.6666666666666665</v>
      </c>
      <c r="T15" s="385" t="s">
        <v>17</v>
      </c>
      <c r="U15" s="161">
        <f aca="true" t="shared" si="2" ref="U15:U25">R15+J15</f>
        <v>120</v>
      </c>
    </row>
    <row r="16" spans="1:21" ht="39" customHeight="1">
      <c r="A16" s="468" t="s">
        <v>28</v>
      </c>
      <c r="B16" s="237" t="s">
        <v>29</v>
      </c>
      <c r="C16" s="692"/>
      <c r="D16" s="566"/>
      <c r="E16" s="491"/>
      <c r="F16" s="492"/>
      <c r="G16" s="492"/>
      <c r="H16" s="492"/>
      <c r="I16" s="492"/>
      <c r="J16" s="492"/>
      <c r="K16" s="493"/>
      <c r="L16" s="216"/>
      <c r="M16" s="44">
        <v>30</v>
      </c>
      <c r="N16" s="22">
        <v>57</v>
      </c>
      <c r="O16" s="22">
        <v>2</v>
      </c>
      <c r="P16" s="153"/>
      <c r="Q16" s="153">
        <v>2</v>
      </c>
      <c r="R16" s="22">
        <f t="shared" si="0"/>
        <v>91</v>
      </c>
      <c r="S16" s="50">
        <f t="shared" si="1"/>
        <v>3.7916666666666665</v>
      </c>
      <c r="T16" s="216" t="s">
        <v>18</v>
      </c>
      <c r="U16" s="232">
        <f t="shared" si="2"/>
        <v>91</v>
      </c>
    </row>
    <row r="17" spans="1:21" ht="38.25" customHeight="1">
      <c r="A17" s="235" t="s">
        <v>30</v>
      </c>
      <c r="B17" s="233" t="s">
        <v>3</v>
      </c>
      <c r="C17" s="252" t="s">
        <v>161</v>
      </c>
      <c r="D17" s="448" t="s">
        <v>294</v>
      </c>
      <c r="E17" s="247">
        <v>2</v>
      </c>
      <c r="F17" s="248">
        <v>40</v>
      </c>
      <c r="G17" s="248">
        <v>2</v>
      </c>
      <c r="H17" s="248"/>
      <c r="I17" s="248">
        <v>4</v>
      </c>
      <c r="J17" s="248">
        <f>E17+F17+G17+I17</f>
        <v>48</v>
      </c>
      <c r="K17" s="249">
        <f>J17/17</f>
        <v>2.823529411764706</v>
      </c>
      <c r="L17" s="282" t="s">
        <v>18</v>
      </c>
      <c r="M17" s="37"/>
      <c r="N17" s="20">
        <v>49</v>
      </c>
      <c r="O17" s="20">
        <v>2</v>
      </c>
      <c r="P17" s="151"/>
      <c r="Q17" s="151">
        <v>2</v>
      </c>
      <c r="R17" s="20">
        <f t="shared" si="0"/>
        <v>53</v>
      </c>
      <c r="S17" s="38">
        <f t="shared" si="1"/>
        <v>2.2083333333333335</v>
      </c>
      <c r="T17" s="282" t="s">
        <v>18</v>
      </c>
      <c r="U17" s="162">
        <f t="shared" si="2"/>
        <v>101</v>
      </c>
    </row>
    <row r="18" spans="1:21" ht="38.25" customHeight="1">
      <c r="A18" s="186" t="s">
        <v>117</v>
      </c>
      <c r="B18" s="545" t="s">
        <v>42</v>
      </c>
      <c r="C18" s="494" t="s">
        <v>234</v>
      </c>
      <c r="D18" s="792" t="s">
        <v>290</v>
      </c>
      <c r="E18" s="495">
        <v>18</v>
      </c>
      <c r="F18" s="489">
        <v>35</v>
      </c>
      <c r="G18" s="489">
        <v>2</v>
      </c>
      <c r="H18" s="489"/>
      <c r="I18" s="489">
        <v>4</v>
      </c>
      <c r="J18" s="489">
        <f>E18+F18+G18+I18</f>
        <v>59</v>
      </c>
      <c r="K18" s="496">
        <f>J18/17</f>
        <v>3.4705882352941178</v>
      </c>
      <c r="L18" s="281" t="s">
        <v>18</v>
      </c>
      <c r="M18" s="46">
        <v>22</v>
      </c>
      <c r="N18" s="208">
        <v>40</v>
      </c>
      <c r="O18" s="23">
        <v>2</v>
      </c>
      <c r="P18" s="497"/>
      <c r="Q18" s="497">
        <v>6</v>
      </c>
      <c r="R18" s="23">
        <f t="shared" si="0"/>
        <v>70</v>
      </c>
      <c r="S18" s="52">
        <f t="shared" si="1"/>
        <v>2.9166666666666665</v>
      </c>
      <c r="T18" s="498" t="s">
        <v>67</v>
      </c>
      <c r="U18" s="227">
        <f t="shared" si="2"/>
        <v>129</v>
      </c>
    </row>
    <row r="19" spans="1:21" ht="42" customHeight="1">
      <c r="A19" s="235" t="s">
        <v>32</v>
      </c>
      <c r="B19" s="233" t="s">
        <v>16</v>
      </c>
      <c r="C19" s="251" t="s">
        <v>257</v>
      </c>
      <c r="D19" s="563" t="s">
        <v>287</v>
      </c>
      <c r="E19" s="247">
        <v>20</v>
      </c>
      <c r="F19" s="248">
        <v>54</v>
      </c>
      <c r="G19" s="248">
        <v>6</v>
      </c>
      <c r="H19" s="248"/>
      <c r="I19" s="248">
        <v>2</v>
      </c>
      <c r="J19" s="248">
        <f>E19+F19+G19+I19</f>
        <v>82</v>
      </c>
      <c r="K19" s="249">
        <f>J19/17</f>
        <v>4.823529411764706</v>
      </c>
      <c r="L19" s="216" t="s">
        <v>18</v>
      </c>
      <c r="M19" s="37"/>
      <c r="N19" s="209">
        <v>85</v>
      </c>
      <c r="O19" s="20">
        <v>4</v>
      </c>
      <c r="P19" s="151"/>
      <c r="Q19" s="151">
        <v>6</v>
      </c>
      <c r="R19" s="20">
        <f t="shared" si="0"/>
        <v>95</v>
      </c>
      <c r="S19" s="38">
        <f t="shared" si="1"/>
        <v>3.9583333333333335</v>
      </c>
      <c r="T19" s="282" t="s">
        <v>17</v>
      </c>
      <c r="U19" s="162">
        <f t="shared" si="2"/>
        <v>177</v>
      </c>
    </row>
    <row r="20" spans="1:21" ht="43.5" customHeight="1">
      <c r="A20" s="235" t="s">
        <v>33</v>
      </c>
      <c r="B20" s="233" t="s">
        <v>2</v>
      </c>
      <c r="C20" s="252" t="s">
        <v>265</v>
      </c>
      <c r="D20" s="566" t="s">
        <v>302</v>
      </c>
      <c r="E20" s="256">
        <v>2</v>
      </c>
      <c r="F20" s="257">
        <v>34</v>
      </c>
      <c r="G20" s="257"/>
      <c r="H20" s="257"/>
      <c r="I20" s="257">
        <v>2</v>
      </c>
      <c r="J20" s="248">
        <f>E20+F20+G20+I20</f>
        <v>38</v>
      </c>
      <c r="K20" s="266">
        <f>J20/17</f>
        <v>2.235294117647059</v>
      </c>
      <c r="L20" s="281" t="s">
        <v>18</v>
      </c>
      <c r="M20" s="43"/>
      <c r="N20" s="214">
        <v>39</v>
      </c>
      <c r="O20" s="27"/>
      <c r="P20" s="152"/>
      <c r="Q20" s="152">
        <v>1</v>
      </c>
      <c r="R20" s="27">
        <f t="shared" si="0"/>
        <v>40</v>
      </c>
      <c r="S20" s="49">
        <f t="shared" si="1"/>
        <v>1.6666666666666667</v>
      </c>
      <c r="T20" s="281" t="s">
        <v>18</v>
      </c>
      <c r="U20" s="163">
        <f t="shared" si="2"/>
        <v>78</v>
      </c>
    </row>
    <row r="21" spans="1:21" ht="37.5" customHeight="1">
      <c r="A21" s="235" t="s">
        <v>35</v>
      </c>
      <c r="B21" s="233" t="s">
        <v>34</v>
      </c>
      <c r="C21" s="252" t="s">
        <v>57</v>
      </c>
      <c r="D21" s="448" t="s">
        <v>286</v>
      </c>
      <c r="E21" s="247"/>
      <c r="F21" s="248"/>
      <c r="G21" s="248"/>
      <c r="H21" s="248"/>
      <c r="I21" s="248"/>
      <c r="J21" s="248"/>
      <c r="K21" s="249"/>
      <c r="L21" s="282"/>
      <c r="M21" s="37">
        <v>30</v>
      </c>
      <c r="N21" s="209">
        <v>42</v>
      </c>
      <c r="O21" s="20">
        <v>1</v>
      </c>
      <c r="P21" s="151"/>
      <c r="Q21" s="151">
        <v>1</v>
      </c>
      <c r="R21" s="20">
        <f t="shared" si="0"/>
        <v>74</v>
      </c>
      <c r="S21" s="38">
        <f t="shared" si="1"/>
        <v>3.0833333333333335</v>
      </c>
      <c r="T21" s="282" t="s">
        <v>18</v>
      </c>
      <c r="U21" s="162">
        <f t="shared" si="2"/>
        <v>74</v>
      </c>
    </row>
    <row r="22" spans="1:21" ht="37.5" customHeight="1">
      <c r="A22" s="235" t="s">
        <v>37</v>
      </c>
      <c r="B22" s="233" t="s">
        <v>141</v>
      </c>
      <c r="C22" s="252" t="s">
        <v>234</v>
      </c>
      <c r="D22" s="448" t="s">
        <v>290</v>
      </c>
      <c r="E22" s="247">
        <v>30</v>
      </c>
      <c r="F22" s="248">
        <v>70</v>
      </c>
      <c r="G22" s="248">
        <v>4</v>
      </c>
      <c r="H22" s="248"/>
      <c r="I22" s="248">
        <v>6</v>
      </c>
      <c r="J22" s="248">
        <f>E22+F22+G22+I22</f>
        <v>110</v>
      </c>
      <c r="K22" s="249">
        <f>J22/17</f>
        <v>6.470588235294118</v>
      </c>
      <c r="L22" s="281" t="s">
        <v>17</v>
      </c>
      <c r="M22" s="37"/>
      <c r="N22" s="209"/>
      <c r="O22" s="20"/>
      <c r="P22" s="151"/>
      <c r="Q22" s="151"/>
      <c r="R22" s="20"/>
      <c r="S22" s="38"/>
      <c r="T22" s="282"/>
      <c r="U22" s="162">
        <f t="shared" si="2"/>
        <v>110</v>
      </c>
    </row>
    <row r="23" spans="1:21" ht="34.5" customHeight="1">
      <c r="A23" s="235" t="s">
        <v>142</v>
      </c>
      <c r="B23" s="233" t="s">
        <v>36</v>
      </c>
      <c r="C23" s="252"/>
      <c r="D23" s="566"/>
      <c r="E23" s="256"/>
      <c r="F23" s="257"/>
      <c r="G23" s="257"/>
      <c r="H23" s="257"/>
      <c r="I23" s="257"/>
      <c r="J23" s="248"/>
      <c r="K23" s="266"/>
      <c r="L23" s="216"/>
      <c r="M23" s="43">
        <v>38</v>
      </c>
      <c r="N23" s="214">
        <v>57</v>
      </c>
      <c r="O23" s="27">
        <v>2</v>
      </c>
      <c r="P23" s="152"/>
      <c r="Q23" s="152">
        <v>2</v>
      </c>
      <c r="R23" s="27">
        <f t="shared" si="0"/>
        <v>99</v>
      </c>
      <c r="S23" s="49">
        <f>R23/24</f>
        <v>4.125</v>
      </c>
      <c r="T23" s="281" t="s">
        <v>67</v>
      </c>
      <c r="U23" s="163">
        <f t="shared" si="2"/>
        <v>99</v>
      </c>
    </row>
    <row r="24" spans="1:21" ht="39" customHeight="1">
      <c r="A24" s="235" t="s">
        <v>143</v>
      </c>
      <c r="B24" s="233" t="s">
        <v>46</v>
      </c>
      <c r="C24" s="252" t="s">
        <v>152</v>
      </c>
      <c r="D24" s="448" t="s">
        <v>277</v>
      </c>
      <c r="E24" s="247">
        <v>10</v>
      </c>
      <c r="F24" s="248">
        <v>26</v>
      </c>
      <c r="G24" s="248">
        <v>2</v>
      </c>
      <c r="H24" s="248"/>
      <c r="I24" s="248">
        <v>4</v>
      </c>
      <c r="J24" s="248">
        <f>E24+F24+G24+I24</f>
        <v>42</v>
      </c>
      <c r="K24" s="249">
        <f>J24/17</f>
        <v>2.4705882352941178</v>
      </c>
      <c r="L24" s="216" t="s">
        <v>18</v>
      </c>
      <c r="M24" s="37"/>
      <c r="N24" s="209"/>
      <c r="O24" s="20"/>
      <c r="P24" s="151"/>
      <c r="Q24" s="151"/>
      <c r="R24" s="20"/>
      <c r="S24" s="38"/>
      <c r="T24" s="282"/>
      <c r="U24" s="162">
        <f t="shared" si="2"/>
        <v>42</v>
      </c>
    </row>
    <row r="25" spans="1:21" ht="42" customHeight="1" thickBot="1">
      <c r="A25" s="236" t="s">
        <v>116</v>
      </c>
      <c r="B25" s="430" t="s">
        <v>39</v>
      </c>
      <c r="C25" s="253" t="s">
        <v>58</v>
      </c>
      <c r="D25" s="567" t="s">
        <v>289</v>
      </c>
      <c r="E25" s="499">
        <v>20</v>
      </c>
      <c r="F25" s="371">
        <v>46</v>
      </c>
      <c r="G25" s="371">
        <v>4</v>
      </c>
      <c r="H25" s="371"/>
      <c r="I25" s="371">
        <v>6</v>
      </c>
      <c r="J25" s="263">
        <f>E25+F25+G25+I25</f>
        <v>76</v>
      </c>
      <c r="K25" s="500">
        <f>J25/17</f>
        <v>4.470588235294118</v>
      </c>
      <c r="L25" s="281" t="s">
        <v>17</v>
      </c>
      <c r="M25" s="43"/>
      <c r="N25" s="214"/>
      <c r="O25" s="27"/>
      <c r="P25" s="152"/>
      <c r="Q25" s="152"/>
      <c r="R25" s="27"/>
      <c r="S25" s="49"/>
      <c r="T25" s="281"/>
      <c r="U25" s="163">
        <f t="shared" si="2"/>
        <v>76</v>
      </c>
    </row>
    <row r="26" spans="1:21" ht="46.5" customHeight="1" thickBot="1">
      <c r="A26" s="710" t="s">
        <v>40</v>
      </c>
      <c r="B26" s="711"/>
      <c r="C26" s="712"/>
      <c r="D26" s="790"/>
      <c r="E26" s="499"/>
      <c r="F26" s="371"/>
      <c r="G26" s="371"/>
      <c r="H26" s="371"/>
      <c r="I26" s="371"/>
      <c r="J26" s="371"/>
      <c r="K26" s="500"/>
      <c r="L26" s="219"/>
      <c r="M26" s="25"/>
      <c r="N26" s="268"/>
      <c r="O26" s="26"/>
      <c r="P26" s="155"/>
      <c r="Q26" s="155"/>
      <c r="R26" s="26"/>
      <c r="S26" s="51"/>
      <c r="T26" s="219"/>
      <c r="U26" s="164"/>
    </row>
    <row r="27" spans="1:21" ht="46.5" customHeight="1">
      <c r="A27" s="235" t="s">
        <v>144</v>
      </c>
      <c r="B27" s="226" t="s">
        <v>44</v>
      </c>
      <c r="C27" s="250" t="s">
        <v>235</v>
      </c>
      <c r="D27" s="754" t="s">
        <v>278</v>
      </c>
      <c r="E27" s="256"/>
      <c r="F27" s="257"/>
      <c r="G27" s="257"/>
      <c r="H27" s="257"/>
      <c r="I27" s="257"/>
      <c r="J27" s="257"/>
      <c r="K27" s="266"/>
      <c r="L27" s="220"/>
      <c r="M27" s="43">
        <v>38</v>
      </c>
      <c r="N27" s="214">
        <v>67</v>
      </c>
      <c r="O27" s="27">
        <v>2</v>
      </c>
      <c r="P27" s="152"/>
      <c r="Q27" s="152">
        <v>2</v>
      </c>
      <c r="R27" s="27">
        <f>M27+N27+O27+Q27</f>
        <v>109</v>
      </c>
      <c r="S27" s="49">
        <f>R27/24</f>
        <v>4.541666666666667</v>
      </c>
      <c r="T27" s="220" t="s">
        <v>18</v>
      </c>
      <c r="U27" s="163">
        <f>R27+J27</f>
        <v>109</v>
      </c>
    </row>
    <row r="28" spans="1:21" ht="46.5" customHeight="1">
      <c r="A28" s="235" t="s">
        <v>145</v>
      </c>
      <c r="B28" s="237" t="s">
        <v>146</v>
      </c>
      <c r="C28" s="713" t="s">
        <v>160</v>
      </c>
      <c r="D28" s="791" t="s">
        <v>288</v>
      </c>
      <c r="E28" s="247"/>
      <c r="F28" s="248"/>
      <c r="G28" s="248"/>
      <c r="H28" s="248"/>
      <c r="I28" s="248"/>
      <c r="J28" s="248"/>
      <c r="K28" s="249"/>
      <c r="L28" s="216"/>
      <c r="M28" s="37">
        <v>30</v>
      </c>
      <c r="N28" s="209">
        <v>59</v>
      </c>
      <c r="O28" s="20">
        <v>2</v>
      </c>
      <c r="P28" s="151"/>
      <c r="Q28" s="151">
        <v>2</v>
      </c>
      <c r="R28" s="20">
        <f>M28+N28+O28+Q28</f>
        <v>93</v>
      </c>
      <c r="S28" s="38">
        <f>R28/24</f>
        <v>3.875</v>
      </c>
      <c r="T28" s="216" t="s">
        <v>18</v>
      </c>
      <c r="U28" s="162">
        <f>R28+J28</f>
        <v>93</v>
      </c>
    </row>
    <row r="29" spans="1:21" ht="46.5" customHeight="1" thickBot="1">
      <c r="A29" s="235" t="s">
        <v>147</v>
      </c>
      <c r="B29" s="228" t="s">
        <v>148</v>
      </c>
      <c r="C29" s="714"/>
      <c r="D29" s="754"/>
      <c r="E29" s="256"/>
      <c r="F29" s="257"/>
      <c r="G29" s="257"/>
      <c r="H29" s="257"/>
      <c r="I29" s="257"/>
      <c r="J29" s="257"/>
      <c r="K29" s="266"/>
      <c r="L29" s="220"/>
      <c r="M29" s="43">
        <v>28</v>
      </c>
      <c r="N29" s="214">
        <v>40</v>
      </c>
      <c r="O29" s="27">
        <v>2</v>
      </c>
      <c r="P29" s="152"/>
      <c r="Q29" s="152">
        <v>6</v>
      </c>
      <c r="R29" s="27">
        <f>M29+N29+O29+Q29</f>
        <v>76</v>
      </c>
      <c r="S29" s="49">
        <f>R29/24</f>
        <v>3.1666666666666665</v>
      </c>
      <c r="T29" s="220" t="s">
        <v>17</v>
      </c>
      <c r="U29" s="163">
        <f>R29+J29</f>
        <v>76</v>
      </c>
    </row>
    <row r="30" spans="1:21" ht="43.5" customHeight="1" thickBot="1">
      <c r="A30" s="710" t="s">
        <v>47</v>
      </c>
      <c r="B30" s="711"/>
      <c r="C30" s="712"/>
      <c r="D30" s="573"/>
      <c r="E30" s="258"/>
      <c r="F30" s="259"/>
      <c r="G30" s="259"/>
      <c r="H30" s="259"/>
      <c r="I30" s="259"/>
      <c r="J30" s="255"/>
      <c r="K30" s="267"/>
      <c r="L30" s="221"/>
      <c r="M30" s="45"/>
      <c r="N30" s="269"/>
      <c r="O30" s="31"/>
      <c r="P30" s="154"/>
      <c r="Q30" s="154"/>
      <c r="R30" s="26"/>
      <c r="S30" s="51"/>
      <c r="T30" s="221"/>
      <c r="U30" s="164"/>
    </row>
    <row r="31" spans="1:21" ht="48" customHeight="1" thickBot="1">
      <c r="A31" s="243" t="s">
        <v>48</v>
      </c>
      <c r="B31" s="242" t="s">
        <v>149</v>
      </c>
      <c r="C31" s="373" t="s">
        <v>258</v>
      </c>
      <c r="D31" s="7" t="s">
        <v>304</v>
      </c>
      <c r="E31" s="256">
        <v>20</v>
      </c>
      <c r="F31" s="257">
        <v>30</v>
      </c>
      <c r="G31" s="257">
        <v>1</v>
      </c>
      <c r="H31" s="257"/>
      <c r="I31" s="257">
        <v>2</v>
      </c>
      <c r="J31" s="257">
        <f>E31+F31+G31+I31</f>
        <v>53</v>
      </c>
      <c r="K31" s="266">
        <f>J31/17</f>
        <v>3.1176470588235294</v>
      </c>
      <c r="L31" s="281" t="s">
        <v>67</v>
      </c>
      <c r="M31" s="43"/>
      <c r="N31" s="214"/>
      <c r="O31" s="27"/>
      <c r="P31" s="152"/>
      <c r="Q31" s="152"/>
      <c r="R31" s="27"/>
      <c r="S31" s="49"/>
      <c r="T31" s="281"/>
      <c r="U31" s="163">
        <f>R31+J31</f>
        <v>53</v>
      </c>
    </row>
    <row r="32" spans="1:21" s="283" customFormat="1" ht="81" customHeight="1" thickBot="1">
      <c r="A32" s="239" t="s">
        <v>119</v>
      </c>
      <c r="B32" s="261" t="s">
        <v>150</v>
      </c>
      <c r="C32" s="260" t="s">
        <v>159</v>
      </c>
      <c r="D32" s="793" t="s">
        <v>303</v>
      </c>
      <c r="E32" s="262">
        <v>14</v>
      </c>
      <c r="F32" s="263">
        <v>30</v>
      </c>
      <c r="G32" s="263">
        <v>2</v>
      </c>
      <c r="H32" s="263"/>
      <c r="I32" s="263">
        <v>2</v>
      </c>
      <c r="J32" s="263">
        <f>E32+F32+G32+I32</f>
        <v>48</v>
      </c>
      <c r="K32" s="264">
        <f>J32/17</f>
        <v>2.823529411764706</v>
      </c>
      <c r="L32" s="218" t="s">
        <v>67</v>
      </c>
      <c r="M32" s="229"/>
      <c r="N32" s="270"/>
      <c r="O32" s="230"/>
      <c r="P32" s="265"/>
      <c r="Q32" s="265"/>
      <c r="R32" s="230"/>
      <c r="S32" s="231"/>
      <c r="T32" s="218"/>
      <c r="U32" s="166"/>
    </row>
    <row r="33" spans="1:21" ht="45.75" customHeight="1" thickBot="1">
      <c r="A33" s="675" t="s">
        <v>4</v>
      </c>
      <c r="B33" s="676"/>
      <c r="C33" s="372"/>
      <c r="D33" s="794"/>
      <c r="E33" s="284">
        <f aca="true" t="shared" si="3" ref="E33:K33">SUM(E15:E32)</f>
        <v>156</v>
      </c>
      <c r="F33" s="285">
        <f t="shared" si="3"/>
        <v>395</v>
      </c>
      <c r="G33" s="285">
        <f t="shared" si="3"/>
        <v>25</v>
      </c>
      <c r="H33" s="285">
        <f t="shared" si="3"/>
        <v>0</v>
      </c>
      <c r="I33" s="285">
        <f t="shared" si="3"/>
        <v>36</v>
      </c>
      <c r="J33" s="285">
        <f t="shared" si="3"/>
        <v>612</v>
      </c>
      <c r="K33" s="285">
        <f t="shared" si="3"/>
        <v>35.99999999999999</v>
      </c>
      <c r="L33" s="223"/>
      <c r="M33" s="286">
        <f aca="true" t="shared" si="4" ref="M33:S33">SUM(M15:M32)</f>
        <v>236</v>
      </c>
      <c r="N33" s="285">
        <f t="shared" si="4"/>
        <v>571</v>
      </c>
      <c r="O33" s="285">
        <f t="shared" si="4"/>
        <v>21</v>
      </c>
      <c r="P33" s="285">
        <f t="shared" si="4"/>
        <v>0</v>
      </c>
      <c r="Q33" s="285">
        <f t="shared" si="4"/>
        <v>36</v>
      </c>
      <c r="R33" s="285">
        <f t="shared" si="4"/>
        <v>864</v>
      </c>
      <c r="S33" s="285">
        <f t="shared" si="4"/>
        <v>35.99999999999999</v>
      </c>
      <c r="T33" s="223"/>
      <c r="U33" s="280">
        <f>R33+J33</f>
        <v>1476</v>
      </c>
    </row>
    <row r="34" spans="1:21" ht="33" customHeight="1">
      <c r="A34" s="8"/>
      <c r="B34" s="9"/>
      <c r="C34" s="10"/>
      <c r="D34" s="10"/>
      <c r="E34" s="9"/>
      <c r="F34" s="9"/>
      <c r="G34" s="9"/>
      <c r="H34" s="9"/>
      <c r="I34" s="9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45" customHeight="1">
      <c r="A35" s="621" t="s">
        <v>204</v>
      </c>
      <c r="B35" s="621"/>
      <c r="C35" s="621"/>
      <c r="D35" s="561"/>
      <c r="E35" s="9"/>
      <c r="F35" s="9"/>
      <c r="G35" s="9"/>
      <c r="H35" s="9"/>
      <c r="I35" s="9"/>
      <c r="J35" s="9"/>
      <c r="K35" s="9"/>
      <c r="L35" s="12"/>
      <c r="M35" s="12"/>
      <c r="N35" s="12"/>
      <c r="O35" s="12"/>
      <c r="P35" s="12"/>
      <c r="Q35" s="12"/>
      <c r="R35" s="7"/>
      <c r="S35" s="7"/>
      <c r="T35" s="7"/>
      <c r="U35" s="7"/>
    </row>
    <row r="36" spans="1:21" ht="14.25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14"/>
      <c r="M36" s="13"/>
      <c r="N36" s="14"/>
      <c r="O36" s="14"/>
      <c r="P36" s="14"/>
      <c r="Q36" s="14"/>
      <c r="R36" s="13"/>
      <c r="S36" s="13"/>
      <c r="T36" s="7"/>
      <c r="U36" s="7"/>
    </row>
    <row r="37" spans="1:21" ht="12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15"/>
      <c r="M37" s="9"/>
      <c r="N37" s="15"/>
      <c r="O37" s="15"/>
      <c r="P37" s="15"/>
      <c r="Q37" s="15"/>
      <c r="R37" s="7"/>
      <c r="S37" s="7"/>
      <c r="T37" s="7"/>
      <c r="U37" s="7"/>
    </row>
    <row r="38" spans="1:21" ht="6" customHeight="1">
      <c r="A38" s="1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  <c r="M38" s="7"/>
      <c r="N38" s="17"/>
      <c r="O38" s="17"/>
      <c r="P38" s="17"/>
      <c r="Q38" s="17"/>
      <c r="R38" s="7"/>
      <c r="S38" s="7"/>
      <c r="T38" s="7"/>
      <c r="U38" s="7"/>
    </row>
    <row r="39" spans="1:21" ht="35.25" customHeight="1">
      <c r="A39" s="611" t="s">
        <v>178</v>
      </c>
      <c r="B39" s="611"/>
      <c r="C39" s="611"/>
      <c r="D39" s="611"/>
      <c r="E39" s="611"/>
      <c r="F39" s="611"/>
      <c r="G39" s="611"/>
      <c r="H39" s="611"/>
      <c r="I39" s="611"/>
      <c r="J39" s="13"/>
      <c r="K39" s="13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9.5" customHeight="1">
      <c r="A40" s="11"/>
      <c r="B40" s="650"/>
      <c r="C40" s="650"/>
      <c r="D40" s="650"/>
      <c r="E40" s="650"/>
      <c r="F40" s="650"/>
      <c r="G40" s="650"/>
      <c r="H40" s="650"/>
      <c r="I40" s="650"/>
      <c r="J40" s="16"/>
      <c r="K40" s="16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32.25" customHeight="1">
      <c r="A41" s="611" t="s">
        <v>259</v>
      </c>
      <c r="B41" s="611"/>
      <c r="C41" s="611"/>
      <c r="D41" s="611"/>
      <c r="E41" s="611"/>
      <c r="F41" s="611"/>
      <c r="G41" s="611"/>
      <c r="H41" s="611"/>
      <c r="I41" s="611"/>
      <c r="J41" s="13"/>
      <c r="K41" s="13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20.25">
      <c r="A42" s="1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7"/>
      <c r="M42" s="7"/>
      <c r="N42" s="7"/>
      <c r="O42" s="7"/>
      <c r="P42" s="7"/>
      <c r="Q42" s="7"/>
      <c r="R42" s="7"/>
      <c r="S42" s="7"/>
      <c r="T42" s="7"/>
      <c r="U42" s="7"/>
    </row>
  </sheetData>
  <sheetProtection selectLockedCells="1" selectUnlockedCells="1"/>
  <mergeCells count="27">
    <mergeCell ref="C12:C13"/>
    <mergeCell ref="B12:B13"/>
    <mergeCell ref="A12:A13"/>
    <mergeCell ref="A9:C9"/>
    <mergeCell ref="A10:C10"/>
    <mergeCell ref="M12:S12"/>
    <mergeCell ref="E12:K12"/>
    <mergeCell ref="C28:C29"/>
    <mergeCell ref="L12:L13"/>
    <mergeCell ref="A1:B1"/>
    <mergeCell ref="A2:B2"/>
    <mergeCell ref="A3:B3"/>
    <mergeCell ref="A4:B4"/>
    <mergeCell ref="A14:C14"/>
    <mergeCell ref="C15:C16"/>
    <mergeCell ref="A6:U6"/>
    <mergeCell ref="T12:T13"/>
    <mergeCell ref="A7:U7"/>
    <mergeCell ref="A8:U8"/>
    <mergeCell ref="A41:I41"/>
    <mergeCell ref="U12:U13"/>
    <mergeCell ref="B40:I40"/>
    <mergeCell ref="A26:C26"/>
    <mergeCell ref="A30:C30"/>
    <mergeCell ref="A33:B33"/>
    <mergeCell ref="A35:C35"/>
    <mergeCell ref="A39:I39"/>
  </mergeCells>
  <printOptions/>
  <pageMargins left="0.2701388888888889" right="0.12986111111111112" top="0.2798611111111111" bottom="0.3" header="0.5118055555555555" footer="0.5118055555555555"/>
  <pageSetup fitToHeight="1" fitToWidth="1" horizontalDpi="300" verticalDpi="3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 Наталья Сергеевна</dc:creator>
  <cp:keywords/>
  <dc:description/>
  <cp:lastModifiedBy>User</cp:lastModifiedBy>
  <cp:lastPrinted>2020-09-24T08:20:08Z</cp:lastPrinted>
  <dcterms:created xsi:type="dcterms:W3CDTF">2010-09-08T09:11:59Z</dcterms:created>
  <dcterms:modified xsi:type="dcterms:W3CDTF">2020-12-14T09:01:26Z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